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M22\KAPITLER\WWW\Baggrundsmateriale\"/>
    </mc:Choice>
  </mc:AlternateContent>
  <bookViews>
    <workbookView xWindow="0" yWindow="0" windowWidth="28800" windowHeight="12300" tabRatio="957"/>
  </bookViews>
  <sheets>
    <sheet name="Indhold" sheetId="68" r:id="rId1"/>
    <sheet name="III.1" sheetId="114" r:id="rId2"/>
    <sheet name="III.2" sheetId="116" r:id="rId3"/>
    <sheet name="III.3" sheetId="117" r:id="rId4"/>
    <sheet name="III.4" sheetId="118" r:id="rId5"/>
    <sheet name="III.5" sheetId="119" r:id="rId6"/>
    <sheet name="III.6" sheetId="120" r:id="rId7"/>
    <sheet name="III.7" sheetId="121" r:id="rId8"/>
    <sheet name="III.8" sheetId="122" r:id="rId9"/>
    <sheet name="III.9" sheetId="123" r:id="rId10"/>
    <sheet name="III.10" sheetId="124" r:id="rId11"/>
    <sheet name="III.12" sheetId="126" r:id="rId12"/>
  </sheets>
  <definedNames>
    <definedName name="BNP_og_Beskæftigelse">Indhold!#REF!</definedName>
    <definedName name="huhu">Indhold!#REF!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6" l="1"/>
  <c r="A2" i="124"/>
  <c r="A2" i="123"/>
  <c r="A2" i="122"/>
  <c r="A2" i="121"/>
  <c r="A2" i="120"/>
  <c r="A2" i="119"/>
  <c r="A2" i="118"/>
  <c r="A2" i="117"/>
  <c r="A2" i="116"/>
  <c r="A2" i="114"/>
  <c r="C13" i="119" l="1"/>
  <c r="C14" i="119" s="1"/>
  <c r="B13" i="119"/>
  <c r="B14" i="119" s="1"/>
  <c r="C20" i="119"/>
  <c r="C18" i="119"/>
  <c r="C16" i="119"/>
  <c r="C11" i="119"/>
  <c r="C9" i="119"/>
  <c r="C7" i="119"/>
  <c r="C5" i="119"/>
  <c r="B20" i="119"/>
  <c r="B18" i="119"/>
  <c r="B16" i="119"/>
  <c r="B11" i="119"/>
  <c r="B9" i="119"/>
  <c r="B7" i="119"/>
  <c r="B5" i="119"/>
  <c r="C20" i="114"/>
  <c r="B20" i="114"/>
  <c r="C18" i="114"/>
  <c r="B18" i="114"/>
  <c r="C16" i="114"/>
  <c r="B16" i="114"/>
  <c r="C14" i="114"/>
  <c r="B14" i="114"/>
  <c r="C13" i="114"/>
  <c r="B13" i="114"/>
  <c r="C11" i="114"/>
  <c r="B11" i="114"/>
  <c r="C9" i="114"/>
  <c r="B9" i="114"/>
  <c r="C7" i="114"/>
  <c r="B7" i="114"/>
  <c r="C5" i="114"/>
  <c r="B5" i="114"/>
  <c r="A10" i="68" l="1"/>
  <c r="B10" i="68"/>
  <c r="A17" i="68" l="1"/>
  <c r="A14" i="68"/>
  <c r="A13" i="68"/>
  <c r="A12" i="68"/>
  <c r="A11" i="68"/>
  <c r="A9" i="68"/>
  <c r="A8" i="68"/>
  <c r="A18" i="68"/>
  <c r="B13" i="68"/>
  <c r="B18" i="68"/>
  <c r="B11" i="68"/>
  <c r="B8" i="68"/>
  <c r="B9" i="68"/>
  <c r="B12" i="68"/>
  <c r="B14" i="68"/>
  <c r="B17" i="68"/>
  <c r="A22" i="68" l="1"/>
  <c r="A19" i="68"/>
  <c r="B22" i="68"/>
  <c r="B19" i="68"/>
  <c r="F78" i="68" l="1"/>
  <c r="F72" i="68"/>
</calcChain>
</file>

<file path=xl/sharedStrings.xml><?xml version="1.0" encoding="utf-8"?>
<sst xmlns="http://schemas.openxmlformats.org/spreadsheetml/2006/main" count="141" uniqueCount="117">
  <si>
    <t>Kildeangivelser til data og eventuelle forklarende anmærkninger til figurer og tabeller findes i rapporten.</t>
  </si>
  <si>
    <t>Nummer</t>
  </si>
  <si>
    <t>Titel</t>
  </si>
  <si>
    <t>Afsnit 3</t>
  </si>
  <si>
    <t>Afsnit 4</t>
  </si>
  <si>
    <t>Kapitel III:</t>
  </si>
  <si>
    <t>III.2</t>
  </si>
  <si>
    <t>III.3</t>
  </si>
  <si>
    <t>III.4</t>
  </si>
  <si>
    <t>III.6</t>
  </si>
  <si>
    <t>III.7</t>
  </si>
  <si>
    <t>Figur III.4</t>
  </si>
  <si>
    <t>Figur III.6</t>
  </si>
  <si>
    <t>Figur III.7</t>
  </si>
  <si>
    <t>Figur III.9</t>
  </si>
  <si>
    <t>III.8</t>
  </si>
  <si>
    <t>III.9</t>
  </si>
  <si>
    <t>Figur III.1</t>
  </si>
  <si>
    <t>Figur III.2</t>
  </si>
  <si>
    <t>Figur III.3</t>
  </si>
  <si>
    <t>Figur III.5</t>
  </si>
  <si>
    <t>Figur III.12</t>
  </si>
  <si>
    <t>Afsnit 2</t>
  </si>
  <si>
    <t>III.1</t>
  </si>
  <si>
    <t>III.5</t>
  </si>
  <si>
    <t>Figur III.8</t>
  </si>
  <si>
    <t>III.12</t>
  </si>
  <si>
    <t>Økonomi og Miljø 2022</t>
  </si>
  <si>
    <t>Fremstillingsvirksomheder og energipriser</t>
  </si>
  <si>
    <t xml:space="preserve"> Produktion</t>
  </si>
  <si>
    <t>Fremstillingsvirksomheders produktion og energiforbrug</t>
  </si>
  <si>
    <t>Energiforbrug</t>
  </si>
  <si>
    <t xml:space="preserve"> Fuelolie</t>
  </si>
  <si>
    <t xml:space="preserve"> El</t>
  </si>
  <si>
    <t xml:space="preserve"> LPG</t>
  </si>
  <si>
    <t xml:space="preserve"> Naturgas</t>
  </si>
  <si>
    <t xml:space="preserve"> Naturgas og LPG</t>
  </si>
  <si>
    <t xml:space="preserve"> Flydende brændstof</t>
  </si>
  <si>
    <t xml:space="preserve"> Kul og koks</t>
  </si>
  <si>
    <t xml:space="preserve"> Øvrige</t>
  </si>
  <si>
    <t xml:space="preserve"> Fjernvarme og bio.</t>
  </si>
  <si>
    <t xml:space="preserve"> </t>
  </si>
  <si>
    <t>Energiforbrug i danske fremstillingsvirksomheder</t>
  </si>
  <si>
    <t xml:space="preserve"> Fremstillingsvirksomheder</t>
  </si>
  <si>
    <t xml:space="preserve"> Landbrug, skovbrug og fiskeri</t>
  </si>
  <si>
    <t xml:space="preserve"> Forsyningsvirksomheder</t>
  </si>
  <si>
    <t xml:space="preserve"> Øvrige virksomheder</t>
  </si>
  <si>
    <t>Udviklingen i CO2-udledninger fra forskellige brancher</t>
  </si>
  <si>
    <t xml:space="preserve"> Proces</t>
  </si>
  <si>
    <t>Danske fremstillingsvirksomheders CO2-udledninger</t>
  </si>
  <si>
    <t xml:space="preserve"> Faktisk udvikling</t>
  </si>
  <si>
    <t>CO2-udledning i fravær af teknologi og industridynamik</t>
  </si>
  <si>
    <t>Teknologi</t>
  </si>
  <si>
    <t>Sammensætning</t>
  </si>
  <si>
    <t>Glas, beton, metal</t>
  </si>
  <si>
    <t>Føde-, drikke- og tobaksvarer</t>
  </si>
  <si>
    <t>Transportmidler</t>
  </si>
  <si>
    <t>Tekstil og læder</t>
  </si>
  <si>
    <t>Metalvarer</t>
  </si>
  <si>
    <t>Træ og papir</t>
  </si>
  <si>
    <t>Elektronik</t>
  </si>
  <si>
    <t>Plast og gummi</t>
  </si>
  <si>
    <t>Møbler</t>
  </si>
  <si>
    <t>Trykkerier</t>
  </si>
  <si>
    <t>Kemi og medicin</t>
  </si>
  <si>
    <t>Maskiner</t>
  </si>
  <si>
    <t>Installation af maskiner</t>
  </si>
  <si>
    <t>Anden industri</t>
  </si>
  <si>
    <t>Fremstilling af elektrisk udstyr</t>
  </si>
  <si>
    <t xml:space="preserve">Total </t>
  </si>
  <si>
    <t>Sammen-
sætning</t>
  </si>
  <si>
    <t>Netto-
indtræden</t>
  </si>
  <si>
    <t xml:space="preserve"> Teknologi</t>
  </si>
  <si>
    <t xml:space="preserve"> Sammensætning</t>
  </si>
  <si>
    <t xml:space="preserve"> Nettoindtræden</t>
  </si>
  <si>
    <t xml:space="preserve"> Total</t>
  </si>
  <si>
    <t>Brancheforskelle</t>
  </si>
  <si>
    <t xml:space="preserve"> Gas-, dieselolie</t>
  </si>
  <si>
    <t xml:space="preserve"> Benzin</t>
  </si>
  <si>
    <t xml:space="preserve"> Gennemsnit</t>
  </si>
  <si>
    <t>Danske energipriser</t>
  </si>
  <si>
    <t xml:space="preserve"> Føde-, drikke- og tobaksvarer</t>
  </si>
  <si>
    <t xml:space="preserve"> Tekstil og læder</t>
  </si>
  <si>
    <t xml:space="preserve"> Træ og papir</t>
  </si>
  <si>
    <t xml:space="preserve"> Trykkerier</t>
  </si>
  <si>
    <t xml:space="preserve"> Olie, plast- og gummiindustri</t>
  </si>
  <si>
    <t xml:space="preserve"> Kemi og medicin</t>
  </si>
  <si>
    <t xml:space="preserve"> Glas, beton, metal</t>
  </si>
  <si>
    <t xml:space="preserve"> Metalvarer</t>
  </si>
  <si>
    <t xml:space="preserve"> Elektronik</t>
  </si>
  <si>
    <t xml:space="preserve"> Elektrisk udstyr</t>
  </si>
  <si>
    <t xml:space="preserve"> Maskiner</t>
  </si>
  <si>
    <t xml:space="preserve"> Transportmidler</t>
  </si>
  <si>
    <t xml:space="preserve"> Møbler</t>
  </si>
  <si>
    <t xml:space="preserve"> Anden industri</t>
  </si>
  <si>
    <t xml:space="preserve"> Installation af maskiner</t>
  </si>
  <si>
    <t>Middel</t>
  </si>
  <si>
    <t>Sprednings størrelse, nedad</t>
  </si>
  <si>
    <t>Sprednings størrelse, opad</t>
  </si>
  <si>
    <t xml:space="preserve"> Energiprisernes bidrag</t>
  </si>
  <si>
    <t>Energiprisernes bidrag til lavere udledningsintensiteter</t>
  </si>
  <si>
    <t>Olie, plast- og gummiindustri</t>
  </si>
  <si>
    <t>Gennemsnit</t>
  </si>
  <si>
    <t>Elektrisk udstyr</t>
  </si>
  <si>
    <t>Pct.</t>
  </si>
  <si>
    <t>Overvæltningselasticiteten</t>
  </si>
  <si>
    <t>Figur III.10</t>
  </si>
  <si>
    <t>III.10</t>
  </si>
  <si>
    <t>Energiforbrug og udledninger</t>
  </si>
  <si>
    <t>Energiprisers betydning for udledninger</t>
  </si>
  <si>
    <t>Prisovervæltning</t>
  </si>
  <si>
    <t xml:space="preserve"> Udvikling ekskl. teknologi og industridynamik</t>
  </si>
  <si>
    <t>Anm.: Det anvendte data er ikke årligt. De årlige punkter er beregnet ved lineær interpolering.</t>
  </si>
  <si>
    <t>Virksomhedernes energipriser</t>
  </si>
  <si>
    <t>Total</t>
  </si>
  <si>
    <t xml:space="preserve"> I alt</t>
  </si>
  <si>
    <t>Drivkræfter bag udledningsintensiteten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</si>
</sst>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rgb="FFEAEAEA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9" fontId="1" fillId="0" borderId="0"/>
    <xf numFmtId="0" fontId="1" fillId="0" borderId="0"/>
    <xf numFmtId="0" fontId="7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4" fillId="5" borderId="0"/>
    <xf numFmtId="0" fontId="2" fillId="0" borderId="0"/>
    <xf numFmtId="0" fontId="12" fillId="4" borderId="0"/>
    <xf numFmtId="0" fontId="4" fillId="6" borderId="0" applyNumberFormat="0" applyBorder="0" applyAlignment="0" applyProtection="0"/>
    <xf numFmtId="0" fontId="13" fillId="0" borderId="0"/>
    <xf numFmtId="0" fontId="14" fillId="0" borderId="0"/>
    <xf numFmtId="0" fontId="13" fillId="0" borderId="0" applyNumberFormat="0" applyBorder="0" applyAlignment="0"/>
  </cellStyleXfs>
  <cellXfs count="5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3" borderId="0" xfId="0" applyFont="1" applyFill="1"/>
    <xf numFmtId="0" fontId="4" fillId="2" borderId="0" xfId="0" applyFont="1" applyFill="1"/>
    <xf numFmtId="0" fontId="4" fillId="3" borderId="0" xfId="9" applyFont="1" applyFill="1"/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5" fillId="3" borderId="0" xfId="0" applyFont="1" applyFill="1"/>
    <xf numFmtId="2" fontId="4" fillId="3" borderId="0" xfId="0" applyNumberFormat="1" applyFont="1" applyFill="1"/>
    <xf numFmtId="164" fontId="4" fillId="3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4" fillId="3" borderId="0" xfId="9" applyFont="1" applyFill="1" applyAlignment="1">
      <alignment horizontal="left" vertical="center"/>
    </xf>
    <xf numFmtId="0" fontId="5" fillId="2" borderId="0" xfId="9" applyFont="1" applyFill="1" applyAlignment="1">
      <alignment vertical="center"/>
    </xf>
    <xf numFmtId="1" fontId="4" fillId="3" borderId="0" xfId="0" applyNumberFormat="1" applyFont="1" applyFill="1"/>
    <xf numFmtId="0" fontId="4" fillId="3" borderId="0" xfId="0" quotePrefix="1" applyFont="1" applyFill="1" applyAlignment="1">
      <alignment horizontal="left"/>
    </xf>
    <xf numFmtId="0" fontId="4" fillId="3" borderId="0" xfId="15" applyFont="1" applyFill="1" applyProtection="1"/>
    <xf numFmtId="0" fontId="4" fillId="3" borderId="0" xfId="15" applyFont="1" applyFill="1" applyAlignment="1" applyProtection="1">
      <alignment horizontal="left"/>
    </xf>
    <xf numFmtId="0" fontId="4" fillId="3" borderId="0" xfId="15" applyNumberFormat="1" applyFont="1" applyFill="1" applyAlignment="1" applyProtection="1">
      <alignment horizontal="left"/>
    </xf>
    <xf numFmtId="0" fontId="3" fillId="2" borderId="0" xfId="15" applyFont="1" applyFill="1" applyAlignment="1" applyProtection="1">
      <alignment horizontal="center" vertical="center"/>
    </xf>
    <xf numFmtId="0" fontId="11" fillId="2" borderId="0" xfId="15" applyFont="1" applyFill="1" applyAlignment="1" applyProtection="1">
      <alignment vertical="center"/>
    </xf>
    <xf numFmtId="0" fontId="4" fillId="2" borderId="0" xfId="15" applyFont="1" applyFill="1" applyAlignment="1" applyProtection="1">
      <alignment vertic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164" fontId="4" fillId="3" borderId="0" xfId="15" applyNumberFormat="1" applyFont="1" applyFill="1" applyProtection="1"/>
    <xf numFmtId="164" fontId="4" fillId="3" borderId="0" xfId="0" applyNumberFormat="1" applyFont="1" applyFill="1" applyAlignment="1"/>
    <xf numFmtId="1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15" fillId="5" borderId="0" xfId="0" applyFont="1" applyFill="1"/>
    <xf numFmtId="0" fontId="16" fillId="5" borderId="2" xfId="0" applyFont="1" applyFill="1" applyBorder="1"/>
    <xf numFmtId="0" fontId="15" fillId="5" borderId="0" xfId="9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7" borderId="0" xfId="9" applyFill="1"/>
    <xf numFmtId="0" fontId="4" fillId="3" borderId="0" xfId="9" applyFill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15" applyFont="1" applyFill="1" applyBorder="1" applyAlignment="1" applyProtection="1">
      <alignment horizontal="left"/>
    </xf>
    <xf numFmtId="0" fontId="4" fillId="3" borderId="1" xfId="15" applyFont="1" applyFill="1" applyBorder="1" applyProtection="1"/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0" xfId="0" applyFont="1" applyFill="1" applyAlignment="1">
      <alignment horizontal="left" vertical="top" wrapText="1"/>
    </xf>
  </cellXfs>
  <cellStyles count="16">
    <cellStyle name="Besøgt link" xfId="12" builtinId="9" customBuiltin="1"/>
    <cellStyle name="Format 1" xfId="11"/>
    <cellStyle name="Komma 2" xfId="5"/>
    <cellStyle name="Link" xfId="9" builtinId="8" customBuiltin="1"/>
    <cellStyle name="Normal" xfId="0" builtinId="0"/>
    <cellStyle name="Normal 2" xfId="1"/>
    <cellStyle name="Normal 2 2" xfId="15"/>
    <cellStyle name="Normal 3" xfId="3"/>
    <cellStyle name="Normal 3 2" xfId="10"/>
    <cellStyle name="Normal 3 3" xfId="14"/>
    <cellStyle name="Normal 4" xfId="4"/>
    <cellStyle name="Normal 5" xfId="8"/>
    <cellStyle name="Normal 6" xfId="13"/>
    <cellStyle name="Normal 7" xfId="6"/>
    <cellStyle name="Normal 8" xfId="7"/>
    <cellStyle name="Procent 2" xfId="2"/>
  </cellStyles>
  <dxfs count="0"/>
  <tableStyles count="0" defaultTableStyle="TableStyleMedium2" defaultPivotStyle="PivotStyleLight16"/>
  <colors>
    <mruColors>
      <color rgb="FFEDEDED"/>
      <color rgb="FFA3A3A3"/>
      <color rgb="FF5C6062"/>
      <color rgb="FFA19C1B"/>
      <color rgb="FFEAEAEA"/>
      <color rgb="FFDEDEDE"/>
      <color rgb="FFF2F2F2"/>
      <color rgb="FFDDDDD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III.1!$B$3</c:f>
              <c:strCache>
                <c:ptCount val="1"/>
                <c:pt idx="0">
                  <c:v>Energiforbrug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III.1!$B$4:$B$21</c:f>
              <c:numCache>
                <c:formatCode>0.0</c:formatCode>
                <c:ptCount val="18"/>
                <c:pt idx="0">
                  <c:v>100</c:v>
                </c:pt>
                <c:pt idx="1">
                  <c:v>98.3098292312214</c:v>
                </c:pt>
                <c:pt idx="2">
                  <c:v>96.6196584624428</c:v>
                </c:pt>
                <c:pt idx="3">
                  <c:v>95.741769380473556</c:v>
                </c:pt>
                <c:pt idx="4">
                  <c:v>94.863880298504327</c:v>
                </c:pt>
                <c:pt idx="5">
                  <c:v>95.18168224255291</c:v>
                </c:pt>
                <c:pt idx="6">
                  <c:v>95.499484186601507</c:v>
                </c:pt>
                <c:pt idx="7">
                  <c:v>88.026714420877965</c:v>
                </c:pt>
                <c:pt idx="8">
                  <c:v>80.553944655154439</c:v>
                </c:pt>
                <c:pt idx="9">
                  <c:v>79.485027262192062</c:v>
                </c:pt>
                <c:pt idx="10">
                  <c:v>78.416109869229686</c:v>
                </c:pt>
                <c:pt idx="11">
                  <c:v>77.34719247626731</c:v>
                </c:pt>
                <c:pt idx="12">
                  <c:v>75.935361877350005</c:v>
                </c:pt>
                <c:pt idx="13">
                  <c:v>74.523531278432685</c:v>
                </c:pt>
                <c:pt idx="14">
                  <c:v>75.0112632920019</c:v>
                </c:pt>
                <c:pt idx="15">
                  <c:v>75.498995305571128</c:v>
                </c:pt>
                <c:pt idx="16">
                  <c:v>77.759056447901656</c:v>
                </c:pt>
                <c:pt idx="17">
                  <c:v>80.019117590232199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F-4D17-AA09-C9ADA0D861CF}"/>
            </c:ext>
          </c:extLst>
        </c:ser>
        <c:ser>
          <c:idx val="1"/>
          <c:order val="1"/>
          <c:tx>
            <c:strRef>
              <c:f>III.1!$C$3</c:f>
              <c:strCache>
                <c:ptCount val="1"/>
                <c:pt idx="0">
                  <c:v> Produktion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III.1!$C$4:$C$21</c:f>
              <c:numCache>
                <c:formatCode>0.0</c:formatCode>
                <c:ptCount val="18"/>
                <c:pt idx="0">
                  <c:v>100</c:v>
                </c:pt>
                <c:pt idx="1">
                  <c:v>99.297297297297291</c:v>
                </c:pt>
                <c:pt idx="2">
                  <c:v>98.594594594594597</c:v>
                </c:pt>
                <c:pt idx="3">
                  <c:v>99.613305613305627</c:v>
                </c:pt>
                <c:pt idx="4">
                  <c:v>100.63201663201666</c:v>
                </c:pt>
                <c:pt idx="5">
                  <c:v>102.47817047817048</c:v>
                </c:pt>
                <c:pt idx="6">
                  <c:v>104.32432432432432</c:v>
                </c:pt>
                <c:pt idx="7">
                  <c:v>94.790020790020804</c:v>
                </c:pt>
                <c:pt idx="8">
                  <c:v>85.255717255717272</c:v>
                </c:pt>
                <c:pt idx="9">
                  <c:v>88.196812196812203</c:v>
                </c:pt>
                <c:pt idx="10">
                  <c:v>91.137907137907135</c:v>
                </c:pt>
                <c:pt idx="11">
                  <c:v>94.079002079002066</c:v>
                </c:pt>
                <c:pt idx="12">
                  <c:v>96.332640332640324</c:v>
                </c:pt>
                <c:pt idx="13">
                  <c:v>98.586278586278596</c:v>
                </c:pt>
                <c:pt idx="14">
                  <c:v>101.85446985446987</c:v>
                </c:pt>
                <c:pt idx="15">
                  <c:v>105.12266112266116</c:v>
                </c:pt>
                <c:pt idx="16">
                  <c:v>108.7900207900208</c:v>
                </c:pt>
                <c:pt idx="17">
                  <c:v>112.45738045738045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F-4D17-AA09-C9ADA0D8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368904"/>
        <c:axId val="565369560"/>
      </c:lineChart>
      <c:catAx>
        <c:axId val="56536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369560"/>
        <c:crosses val="min"/>
        <c:auto val="1"/>
        <c:lblAlgn val="ctr"/>
        <c:lblOffset val="100"/>
        <c:noMultiLvlLbl val="0"/>
      </c:catAx>
      <c:valAx>
        <c:axId val="565369560"/>
        <c:scaling>
          <c:orientation val="minMax"/>
          <c:max val="12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36890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035385162454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III.10!$B$3</c:f>
              <c:strCache>
                <c:ptCount val="1"/>
                <c:pt idx="0">
                  <c:v> Faktisk udvikling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A19C1B"/>
                        </a:solidFill>
                      </a:rPr>
                      <a:t>-81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0D-40C9-A1CE-37EBFF2DC6E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A19C1B"/>
                        </a:solidFill>
                      </a:rPr>
                      <a:t>-54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0D-40C9-A1CE-37EBFF2DC6E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A19C1B"/>
                        </a:solidFill>
                      </a:rPr>
                      <a:t>-27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0D-40C9-A1CE-37EBFF2DC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A19C1B"/>
                    </a:solidFill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III.10!$A$4:$A$6</c:f>
              <c:strCache>
                <c:ptCount val="3"/>
                <c:pt idx="0">
                  <c:v>Total</c:v>
                </c:pt>
                <c:pt idx="1">
                  <c:v>Teknologi</c:v>
                </c:pt>
                <c:pt idx="2">
                  <c:v>Sammensætning</c:v>
                </c:pt>
              </c:strCache>
            </c:strRef>
          </c:cat>
          <c:val>
            <c:numRef>
              <c:f>III.10!$B$4:$B$6</c:f>
              <c:numCache>
                <c:formatCode>0.0</c:formatCode>
                <c:ptCount val="3"/>
                <c:pt idx="0">
                  <c:v>-81.08</c:v>
                </c:pt>
                <c:pt idx="1">
                  <c:v>-54.264499999999998</c:v>
                </c:pt>
                <c:pt idx="2">
                  <c:v>-26.816020000000002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D-40C9-A1CE-37EBFF2DC6EA}"/>
            </c:ext>
          </c:extLst>
        </c:ser>
        <c:ser>
          <c:idx val="1"/>
          <c:order val="1"/>
          <c:tx>
            <c:strRef>
              <c:f>III.10!$C$3</c:f>
              <c:strCache>
                <c:ptCount val="1"/>
                <c:pt idx="0">
                  <c:v> Energiprisernes bidrag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dkUpDiag">
                <a:fgClr>
                  <a:srgbClr val="7D8081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E0D-40C9-A1CE-37EBFF2DC6EA}"/>
              </c:ext>
            </c:extLst>
          </c:dPt>
          <c:dLbls>
            <c:dLbl>
              <c:idx val="0"/>
              <c:layout>
                <c:manualLayout>
                  <c:x val="-4.5453167028237211E-17"/>
                  <c:y val="-7.6921562689278872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6062"/>
                        </a:solidFill>
                      </a:rPr>
                      <a:t>-13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0D-40C9-A1CE-37EBFF2DC6E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6062"/>
                        </a:solidFill>
                      </a:rPr>
                      <a:t>-20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0D-40C9-A1CE-37EBFF2DC6E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6062"/>
                        </a:solidFill>
                      </a:rPr>
                      <a:t>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0D-40C9-A1CE-37EBFF2DC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5C6062"/>
                    </a:solidFill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III.10!$A$4:$A$6</c:f>
              <c:strCache>
                <c:ptCount val="3"/>
                <c:pt idx="0">
                  <c:v>Total</c:v>
                </c:pt>
                <c:pt idx="1">
                  <c:v>Teknologi</c:v>
                </c:pt>
                <c:pt idx="2">
                  <c:v>Sammensætning</c:v>
                </c:pt>
              </c:strCache>
            </c:strRef>
          </c:cat>
          <c:val>
            <c:numRef>
              <c:f>III.10!$C$4:$C$6</c:f>
              <c:numCache>
                <c:formatCode>0.0</c:formatCode>
                <c:ptCount val="3"/>
                <c:pt idx="0">
                  <c:v>-12.51718</c:v>
                </c:pt>
                <c:pt idx="1">
                  <c:v>-19.6023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0D-40C9-A1CE-37EBFF2D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716944"/>
        <c:axId val="586711368"/>
      </c:bar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III.10!$A$4:$A$6</c:f>
              <c:strCache>
                <c:ptCount val="3"/>
                <c:pt idx="0">
                  <c:v>Total</c:v>
                </c:pt>
                <c:pt idx="1">
                  <c:v>Teknologi</c:v>
                </c:pt>
                <c:pt idx="2">
                  <c:v>Sammensætning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E0D-40C9-A1CE-37EBFF2D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172504"/>
        <c:axId val="681174800"/>
      </c:lineChart>
      <c:catAx>
        <c:axId val="5867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86711368"/>
        <c:crossesAt val="0"/>
        <c:auto val="1"/>
        <c:lblAlgn val="ctr"/>
        <c:lblOffset val="100"/>
        <c:noMultiLvlLbl val="0"/>
      </c:catAx>
      <c:valAx>
        <c:axId val="586711368"/>
        <c:scaling>
          <c:orientation val="minMax"/>
          <c:max val="20"/>
          <c:min val="-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6716944"/>
        <c:crosses val="autoZero"/>
        <c:crossBetween val="between"/>
        <c:majorUnit val="20"/>
      </c:valAx>
      <c:valAx>
        <c:axId val="681174800"/>
        <c:scaling>
          <c:orientation val="minMax"/>
          <c:max val="20"/>
          <c:min val="-100"/>
        </c:scaling>
        <c:delete val="1"/>
        <c:axPos val="r"/>
        <c:numFmt formatCode="#,##0" sourceLinked="0"/>
        <c:majorTickMark val="out"/>
        <c:minorTickMark val="none"/>
        <c:tickLblPos val="nextTo"/>
        <c:crossAx val="681172504"/>
        <c:crosses val="max"/>
        <c:crossBetween val="between"/>
        <c:majorUnit val="20"/>
      </c:valAx>
      <c:catAx>
        <c:axId val="68117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81174800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28449966954157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03157560688737"/>
          <c:y val="3.8461538461538464E-3"/>
          <c:w val="0.58775159702627167"/>
          <c:h val="0.837351302241066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7D8081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33-4C29-BDCA-1F2D8B252BA9}"/>
              </c:ext>
            </c:extLst>
          </c:dPt>
          <c:cat>
            <c:strRef>
              <c:f>III.12!$A$4:$A$19</c:f>
              <c:strCache>
                <c:ptCount val="16"/>
                <c:pt idx="0">
                  <c:v>Olie, plast- og gummiindustri</c:v>
                </c:pt>
                <c:pt idx="1">
                  <c:v>Tekstil og læder</c:v>
                </c:pt>
                <c:pt idx="2">
                  <c:v>Trykkerier</c:v>
                </c:pt>
                <c:pt idx="3">
                  <c:v>Kemi og medicin</c:v>
                </c:pt>
                <c:pt idx="4">
                  <c:v>Transportmidler</c:v>
                </c:pt>
                <c:pt idx="5">
                  <c:v>Elektronik</c:v>
                </c:pt>
                <c:pt idx="6">
                  <c:v>Træ og papir</c:v>
                </c:pt>
                <c:pt idx="7">
                  <c:v>Møbler</c:v>
                </c:pt>
                <c:pt idx="8">
                  <c:v>Gennemsnit</c:v>
                </c:pt>
                <c:pt idx="9">
                  <c:v>Maskiner</c:v>
                </c:pt>
                <c:pt idx="10">
                  <c:v>Glas, beton, metal</c:v>
                </c:pt>
                <c:pt idx="11">
                  <c:v>Installation af maskiner</c:v>
                </c:pt>
                <c:pt idx="12">
                  <c:v>Metalvarer</c:v>
                </c:pt>
                <c:pt idx="13">
                  <c:v>Føde-, drikke- og tobaksvarer</c:v>
                </c:pt>
                <c:pt idx="14">
                  <c:v>Anden industri</c:v>
                </c:pt>
                <c:pt idx="15">
                  <c:v>Elektrisk udstyr</c:v>
                </c:pt>
              </c:strCache>
            </c:strRef>
          </c:cat>
          <c:val>
            <c:numRef>
              <c:f>III.12!$B$4:$B$19</c:f>
              <c:numCache>
                <c:formatCode>0.00</c:formatCode>
                <c:ptCount val="16"/>
                <c:pt idx="0">
                  <c:v>0.46200000000000002</c:v>
                </c:pt>
                <c:pt idx="1">
                  <c:v>0.53</c:v>
                </c:pt>
                <c:pt idx="2">
                  <c:v>0.65800000000000003</c:v>
                </c:pt>
                <c:pt idx="3">
                  <c:v>0.67800000000000005</c:v>
                </c:pt>
                <c:pt idx="4">
                  <c:v>0.69199999999999995</c:v>
                </c:pt>
                <c:pt idx="5">
                  <c:v>0.76500000000000001</c:v>
                </c:pt>
                <c:pt idx="6">
                  <c:v>0.76600000000000001</c:v>
                </c:pt>
                <c:pt idx="7">
                  <c:v>0.81100000000000005</c:v>
                </c:pt>
                <c:pt idx="8">
                  <c:v>0.84</c:v>
                </c:pt>
                <c:pt idx="9">
                  <c:v>0.84</c:v>
                </c:pt>
                <c:pt idx="10">
                  <c:v>0.84499999999999997</c:v>
                </c:pt>
                <c:pt idx="11">
                  <c:v>0.872</c:v>
                </c:pt>
                <c:pt idx="12">
                  <c:v>0.93600000000000005</c:v>
                </c:pt>
                <c:pt idx="13">
                  <c:v>0.94</c:v>
                </c:pt>
                <c:pt idx="14">
                  <c:v>0.95</c:v>
                </c:pt>
                <c:pt idx="15">
                  <c:v>1.167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III.12!#REF!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833-4C29-BDCA-1F2D8B252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982112"/>
        <c:axId val="577979160"/>
      </c:barChart>
      <c:catAx>
        <c:axId val="57798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577979160"/>
        <c:crosses val="min"/>
        <c:auto val="1"/>
        <c:lblAlgn val="ctr"/>
        <c:lblOffset val="100"/>
        <c:noMultiLvlLbl val="0"/>
      </c:catAx>
      <c:valAx>
        <c:axId val="577979160"/>
        <c:scaling>
          <c:orientation val="minMax"/>
          <c:max val="1.25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2400"/>
            </a:pPr>
            <a:endParaRPr lang="da-DK"/>
          </a:p>
        </c:txPr>
        <c:crossAx val="577982112"/>
        <c:crosses val="autoZero"/>
        <c:crossBetween val="between"/>
        <c:majorUnit val="0.25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65000414218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III.2!$B$3</c:f>
              <c:strCache>
                <c:ptCount val="1"/>
                <c:pt idx="0">
                  <c:v> El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III.2!$A$4:$A$12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III.2!$B$4:$B$12</c:f>
              <c:numCache>
                <c:formatCode>0.0</c:formatCode>
                <c:ptCount val="9"/>
                <c:pt idx="0">
                  <c:v>35.102830000000004</c:v>
                </c:pt>
                <c:pt idx="1">
                  <c:v>34.848059999999997</c:v>
                </c:pt>
                <c:pt idx="2">
                  <c:v>36.33099</c:v>
                </c:pt>
                <c:pt idx="3">
                  <c:v>35.265410000000003</c:v>
                </c:pt>
                <c:pt idx="4">
                  <c:v>29.989169999999998</c:v>
                </c:pt>
                <c:pt idx="5">
                  <c:v>27.827390000000001</c:v>
                </c:pt>
                <c:pt idx="6">
                  <c:v>29.778650000000003</c:v>
                </c:pt>
                <c:pt idx="7">
                  <c:v>30.0289</c:v>
                </c:pt>
                <c:pt idx="8">
                  <c:v>30.41732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79-4C43-80E2-553A79EC2BEF}"/>
            </c:ext>
          </c:extLst>
        </c:ser>
        <c:ser>
          <c:idx val="1"/>
          <c:order val="1"/>
          <c:tx>
            <c:strRef>
              <c:f>III.2!$C$3</c:f>
              <c:strCache>
                <c:ptCount val="1"/>
                <c:pt idx="0">
                  <c:v> Naturgas og LPG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III.2!$A$4:$A$12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III.2!$C$4:$C$12</c:f>
              <c:numCache>
                <c:formatCode>0.0</c:formatCode>
                <c:ptCount val="9"/>
                <c:pt idx="0">
                  <c:v>50.171300000000002</c:v>
                </c:pt>
                <c:pt idx="1">
                  <c:v>47.421639999999996</c:v>
                </c:pt>
                <c:pt idx="2">
                  <c:v>44.871300000000005</c:v>
                </c:pt>
                <c:pt idx="3">
                  <c:v>45.506169999999997</c:v>
                </c:pt>
                <c:pt idx="4">
                  <c:v>43.237560000000002</c:v>
                </c:pt>
                <c:pt idx="5">
                  <c:v>44.057690000000001</c:v>
                </c:pt>
                <c:pt idx="6">
                  <c:v>43.606660000000005</c:v>
                </c:pt>
                <c:pt idx="7">
                  <c:v>40.769080000000002</c:v>
                </c:pt>
                <c:pt idx="8">
                  <c:v>41.866419999999998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79-4C43-80E2-553A79EC2BEF}"/>
            </c:ext>
          </c:extLst>
        </c:ser>
        <c:ser>
          <c:idx val="2"/>
          <c:order val="2"/>
          <c:tx>
            <c:strRef>
              <c:f>III.2!$D$3</c:f>
              <c:strCache>
                <c:ptCount val="1"/>
                <c:pt idx="0">
                  <c:v> Flydende brændstof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III.2!$A$4:$A$12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III.2!$D$4:$D$12</c:f>
              <c:numCache>
                <c:formatCode>0.0</c:formatCode>
                <c:ptCount val="9"/>
                <c:pt idx="0">
                  <c:v>30.17117</c:v>
                </c:pt>
                <c:pt idx="1">
                  <c:v>29.547030000000003</c:v>
                </c:pt>
                <c:pt idx="2">
                  <c:v>28.251170000000002</c:v>
                </c:pt>
                <c:pt idx="3">
                  <c:v>29.506250000000001</c:v>
                </c:pt>
                <c:pt idx="4">
                  <c:v>20.1008</c:v>
                </c:pt>
                <c:pt idx="5">
                  <c:v>19.206479999999999</c:v>
                </c:pt>
                <c:pt idx="6">
                  <c:v>16.755799999999997</c:v>
                </c:pt>
                <c:pt idx="7">
                  <c:v>16.70139</c:v>
                </c:pt>
                <c:pt idx="8">
                  <c:v>16.760470000000002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79-4C43-80E2-553A79EC2BEF}"/>
            </c:ext>
          </c:extLst>
        </c:ser>
        <c:ser>
          <c:idx val="3"/>
          <c:order val="3"/>
          <c:tx>
            <c:strRef>
              <c:f>III.2!$E$3</c:f>
              <c:strCache>
                <c:ptCount val="1"/>
                <c:pt idx="0">
                  <c:v> Kul og koks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III.2!$A$4:$A$12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III.2!$E$4:$E$12</c:f>
              <c:numCache>
                <c:formatCode>0.0</c:formatCode>
                <c:ptCount val="9"/>
                <c:pt idx="0">
                  <c:v>8.6875400000000003</c:v>
                </c:pt>
                <c:pt idx="1">
                  <c:v>8.0277000000000012</c:v>
                </c:pt>
                <c:pt idx="2">
                  <c:v>8.3041999999999998</c:v>
                </c:pt>
                <c:pt idx="3">
                  <c:v>8.36496</c:v>
                </c:pt>
                <c:pt idx="4">
                  <c:v>3.7733800000000004</c:v>
                </c:pt>
                <c:pt idx="5">
                  <c:v>3.55308</c:v>
                </c:pt>
                <c:pt idx="6">
                  <c:v>4.1548800000000004</c:v>
                </c:pt>
                <c:pt idx="7">
                  <c:v>4.0827800000000005</c:v>
                </c:pt>
                <c:pt idx="8">
                  <c:v>5.1150900000000004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79-4C43-80E2-553A79EC2BEF}"/>
            </c:ext>
          </c:extLst>
        </c:ser>
        <c:ser>
          <c:idx val="4"/>
          <c:order val="4"/>
          <c:tx>
            <c:strRef>
              <c:f>III.2!$F$3</c:f>
              <c:strCache>
                <c:ptCount val="1"/>
                <c:pt idx="0">
                  <c:v> Fjernvarme og bio.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III.2!$A$4:$A$12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III.2!$F$4:$F$12</c:f>
              <c:numCache>
                <c:formatCode>0.0</c:formatCode>
                <c:ptCount val="9"/>
                <c:pt idx="0">
                  <c:v>11.809289999999999</c:v>
                </c:pt>
                <c:pt idx="1">
                  <c:v>11.202590000000001</c:v>
                </c:pt>
                <c:pt idx="2">
                  <c:v>10.604570000000001</c:v>
                </c:pt>
                <c:pt idx="3">
                  <c:v>10.832560000000001</c:v>
                </c:pt>
                <c:pt idx="4">
                  <c:v>11.37884</c:v>
                </c:pt>
                <c:pt idx="5">
                  <c:v>9.5404400000000003</c:v>
                </c:pt>
                <c:pt idx="6">
                  <c:v>5.8371399999999998</c:v>
                </c:pt>
                <c:pt idx="7">
                  <c:v>9.8870700000000014</c:v>
                </c:pt>
                <c:pt idx="8">
                  <c:v>13.47932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79-4C43-80E2-553A79EC2BEF}"/>
            </c:ext>
          </c:extLst>
        </c:ser>
        <c:ser>
          <c:idx val="5"/>
          <c:order val="5"/>
          <c:tx>
            <c:strRef>
              <c:f>III.2!$G$3</c:f>
              <c:strCache>
                <c:ptCount val="1"/>
                <c:pt idx="0">
                  <c:v> Øvrige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III.2!$A$4:$A$12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III.2!$G$4:$G$12</c:f>
              <c:numCache>
                <c:formatCode>0.00</c:formatCode>
                <c:ptCount val="9"/>
                <c:pt idx="0">
                  <c:v>0.69642999999999999</c:v>
                </c:pt>
                <c:pt idx="1">
                  <c:v>0.97269000000000005</c:v>
                </c:pt>
                <c:pt idx="2">
                  <c:v>1.2584099999999998</c:v>
                </c:pt>
                <c:pt idx="3">
                  <c:v>1.0137700000000001</c:v>
                </c:pt>
                <c:pt idx="4">
                  <c:v>1.5880000000000001</c:v>
                </c:pt>
                <c:pt idx="5">
                  <c:v>1.50101</c:v>
                </c:pt>
                <c:pt idx="6">
                  <c:v>1.69475</c:v>
                </c:pt>
                <c:pt idx="7">
                  <c:v>1.6915199999999999</c:v>
                </c:pt>
                <c:pt idx="8">
                  <c:v>1.6983499999999998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79-4C43-80E2-553A79EC2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266472"/>
        <c:axId val="701266800"/>
      </c:barChart>
      <c:catAx>
        <c:axId val="70126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1266800"/>
        <c:crosses val="min"/>
        <c:auto val="1"/>
        <c:lblAlgn val="ctr"/>
        <c:lblOffset val="100"/>
        <c:noMultiLvlLbl val="0"/>
      </c:catAx>
      <c:valAx>
        <c:axId val="701266800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126647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8556203076091276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areaChart>
        <c:grouping val="stacked"/>
        <c:varyColors val="0"/>
        <c:ser>
          <c:idx val="0"/>
          <c:order val="0"/>
          <c:tx>
            <c:strRef>
              <c:f>III.3!$B$3</c:f>
              <c:strCache>
                <c:ptCount val="1"/>
                <c:pt idx="0">
                  <c:v> Fremstillingsvirksomheder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numRef>
              <c:f>III.3!$A$4:$A$21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III.3!$B$4:$B$21</c:f>
              <c:numCache>
                <c:formatCode>0.0</c:formatCode>
                <c:ptCount val="18"/>
                <c:pt idx="0">
                  <c:v>7.9119999999999999</c:v>
                </c:pt>
                <c:pt idx="1">
                  <c:v>7.5579999999999998</c:v>
                </c:pt>
                <c:pt idx="2">
                  <c:v>7.4569999999999999</c:v>
                </c:pt>
                <c:pt idx="3">
                  <c:v>7.6470000000000002</c:v>
                </c:pt>
                <c:pt idx="4">
                  <c:v>7.2640000000000002</c:v>
                </c:pt>
                <c:pt idx="5">
                  <c:v>7.54</c:v>
                </c:pt>
                <c:pt idx="6">
                  <c:v>7.4420000000000002</c:v>
                </c:pt>
                <c:pt idx="7">
                  <c:v>6.5860000000000003</c:v>
                </c:pt>
                <c:pt idx="8">
                  <c:v>5.4509999999999996</c:v>
                </c:pt>
                <c:pt idx="9">
                  <c:v>5.5549999999999997</c:v>
                </c:pt>
                <c:pt idx="10">
                  <c:v>5.7480000000000002</c:v>
                </c:pt>
                <c:pt idx="11">
                  <c:v>5.5990000000000002</c:v>
                </c:pt>
                <c:pt idx="12">
                  <c:v>5.3360000000000003</c:v>
                </c:pt>
                <c:pt idx="13">
                  <c:v>5.3769999999999998</c:v>
                </c:pt>
                <c:pt idx="14">
                  <c:v>5.431</c:v>
                </c:pt>
                <c:pt idx="15">
                  <c:v>5.5670000000000002</c:v>
                </c:pt>
                <c:pt idx="16">
                  <c:v>5.8780000000000001</c:v>
                </c:pt>
                <c:pt idx="17">
                  <c:v>5.6660000000000004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3-4F04-BBBA-C5779B7B0AB4}"/>
            </c:ext>
          </c:extLst>
        </c:ser>
        <c:ser>
          <c:idx val="1"/>
          <c:order val="1"/>
          <c:tx>
            <c:strRef>
              <c:f>III.3!$C$3</c:f>
              <c:strCache>
                <c:ptCount val="1"/>
                <c:pt idx="0">
                  <c:v> Landbrug, skovbrug og fiskeri</c:v>
                </c:pt>
              </c:strCache>
            </c:strRef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</c:spPr>
          <c:cat>
            <c:numRef>
              <c:f>III.3!$A$4:$A$21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III.3!$C$4:$C$21</c:f>
              <c:numCache>
                <c:formatCode>0.0</c:formatCode>
                <c:ptCount val="18"/>
                <c:pt idx="0">
                  <c:v>2.7610000000000001</c:v>
                </c:pt>
                <c:pt idx="1">
                  <c:v>2.6629999999999998</c:v>
                </c:pt>
                <c:pt idx="2">
                  <c:v>2.59</c:v>
                </c:pt>
                <c:pt idx="3">
                  <c:v>2.4350000000000001</c:v>
                </c:pt>
                <c:pt idx="4">
                  <c:v>2.5099999999999998</c:v>
                </c:pt>
                <c:pt idx="5">
                  <c:v>2.4969999999999999</c:v>
                </c:pt>
                <c:pt idx="6">
                  <c:v>2.383</c:v>
                </c:pt>
                <c:pt idx="7">
                  <c:v>2.2839999999999998</c:v>
                </c:pt>
                <c:pt idx="8">
                  <c:v>2.1720000000000002</c:v>
                </c:pt>
                <c:pt idx="9">
                  <c:v>2.2069999999999999</c:v>
                </c:pt>
                <c:pt idx="10">
                  <c:v>2.1819999999999999</c:v>
                </c:pt>
                <c:pt idx="11">
                  <c:v>1.976</c:v>
                </c:pt>
                <c:pt idx="12">
                  <c:v>2.0049999999999999</c:v>
                </c:pt>
                <c:pt idx="13">
                  <c:v>1.8480000000000001</c:v>
                </c:pt>
                <c:pt idx="14">
                  <c:v>1.8440000000000001</c:v>
                </c:pt>
                <c:pt idx="15">
                  <c:v>1.8839999999999999</c:v>
                </c:pt>
                <c:pt idx="16">
                  <c:v>1.8109999999999999</c:v>
                </c:pt>
                <c:pt idx="17">
                  <c:v>1.849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B3-4F04-BBBA-C5779B7B0AB4}"/>
            </c:ext>
          </c:extLst>
        </c:ser>
        <c:ser>
          <c:idx val="2"/>
          <c:order val="2"/>
          <c:tx>
            <c:strRef>
              <c:f>III.3!$D$3</c:f>
              <c:strCache>
                <c:ptCount val="1"/>
                <c:pt idx="0">
                  <c:v> Forsyningsvirksomheder</c:v>
                </c:pt>
              </c:strCache>
            </c:strRef>
          </c:tx>
          <c:spPr>
            <a:solidFill>
              <a:srgbClr val="5C6062"/>
            </a:solidFill>
            <a:ln w="19050" cmpd="sng">
              <a:solidFill>
                <a:srgbClr val="5C6062"/>
              </a:solidFill>
            </a:ln>
          </c:spPr>
          <c:cat>
            <c:numRef>
              <c:f>III.3!$A$4:$A$21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III.3!$D$4:$D$21</c:f>
              <c:numCache>
                <c:formatCode>0.0</c:formatCode>
                <c:ptCount val="18"/>
                <c:pt idx="0">
                  <c:v>25.841999999999999</c:v>
                </c:pt>
                <c:pt idx="1">
                  <c:v>25.960999999999999</c:v>
                </c:pt>
                <c:pt idx="2">
                  <c:v>30.718</c:v>
                </c:pt>
                <c:pt idx="3">
                  <c:v>24.745000000000001</c:v>
                </c:pt>
                <c:pt idx="4">
                  <c:v>21.428999999999998</c:v>
                </c:pt>
                <c:pt idx="5">
                  <c:v>29.145</c:v>
                </c:pt>
                <c:pt idx="6">
                  <c:v>24.361999999999998</c:v>
                </c:pt>
                <c:pt idx="7">
                  <c:v>22.273</c:v>
                </c:pt>
                <c:pt idx="8">
                  <c:v>22.196000000000002</c:v>
                </c:pt>
                <c:pt idx="9">
                  <c:v>22.234999999999999</c:v>
                </c:pt>
                <c:pt idx="10">
                  <c:v>19.356999999999999</c:v>
                </c:pt>
                <c:pt idx="11">
                  <c:v>15.843</c:v>
                </c:pt>
                <c:pt idx="12">
                  <c:v>18.818000000000001</c:v>
                </c:pt>
                <c:pt idx="13">
                  <c:v>14.265000000000001</c:v>
                </c:pt>
                <c:pt idx="14">
                  <c:v>11.492000000000001</c:v>
                </c:pt>
                <c:pt idx="15">
                  <c:v>12.906000000000001</c:v>
                </c:pt>
                <c:pt idx="16">
                  <c:v>10.955</c:v>
                </c:pt>
                <c:pt idx="17">
                  <c:v>10.041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B3-4F04-BBBA-C5779B7B0AB4}"/>
            </c:ext>
          </c:extLst>
        </c:ser>
        <c:ser>
          <c:idx val="3"/>
          <c:order val="3"/>
          <c:tx>
            <c:strRef>
              <c:f>III.3!$E$3</c:f>
              <c:strCache>
                <c:ptCount val="1"/>
                <c:pt idx="0">
                  <c:v> Øvrige virksomheder</c:v>
                </c:pt>
              </c:strCache>
            </c:strRef>
          </c:tx>
          <c:spPr>
            <a:solidFill>
              <a:srgbClr val="DA6D79"/>
            </a:solidFill>
            <a:ln w="19050" cmpd="sng">
              <a:solidFill>
                <a:srgbClr val="5C6062"/>
              </a:solidFill>
            </a:ln>
          </c:spPr>
          <c:cat>
            <c:numRef>
              <c:f>III.3!$A$4:$A$21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III.3!$E$4:$E$21</c:f>
              <c:numCache>
                <c:formatCode>0.0</c:formatCode>
                <c:ptCount val="18"/>
                <c:pt idx="0">
                  <c:v>11.724</c:v>
                </c:pt>
                <c:pt idx="1">
                  <c:v>11.266999999999999</c:v>
                </c:pt>
                <c:pt idx="2">
                  <c:v>11.882</c:v>
                </c:pt>
                <c:pt idx="3">
                  <c:v>12.013</c:v>
                </c:pt>
                <c:pt idx="4">
                  <c:v>11.772</c:v>
                </c:pt>
                <c:pt idx="5">
                  <c:v>11.930999999999999</c:v>
                </c:pt>
                <c:pt idx="6">
                  <c:v>12.180999999999999</c:v>
                </c:pt>
                <c:pt idx="7">
                  <c:v>11.625</c:v>
                </c:pt>
                <c:pt idx="8">
                  <c:v>10.526999999999999</c:v>
                </c:pt>
                <c:pt idx="9">
                  <c:v>11.013</c:v>
                </c:pt>
                <c:pt idx="10">
                  <c:v>10.345000000000001</c:v>
                </c:pt>
                <c:pt idx="11">
                  <c:v>9.8539999999999992</c:v>
                </c:pt>
                <c:pt idx="12">
                  <c:v>9.8190000000000008</c:v>
                </c:pt>
                <c:pt idx="13">
                  <c:v>9.6329999999999991</c:v>
                </c:pt>
                <c:pt idx="14">
                  <c:v>10.042</c:v>
                </c:pt>
                <c:pt idx="15">
                  <c:v>10.07</c:v>
                </c:pt>
                <c:pt idx="16">
                  <c:v>10.276</c:v>
                </c:pt>
                <c:pt idx="17">
                  <c:v>10.537000000000001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B3-4F04-BBBA-C5779B7B0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112352"/>
        <c:axId val="706107104"/>
      </c:areaChart>
      <c:catAx>
        <c:axId val="7061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6107104"/>
        <c:crosses val="min"/>
        <c:auto val="1"/>
        <c:lblAlgn val="ctr"/>
        <c:lblOffset val="100"/>
        <c:noMultiLvlLbl val="0"/>
      </c:catAx>
      <c:valAx>
        <c:axId val="706107104"/>
        <c:scaling>
          <c:orientation val="minMax"/>
          <c:max val="6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6112352"/>
        <c:crosses val="autoZero"/>
        <c:crossBetween val="midCat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858220366407979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III.4!$B$3</c:f>
              <c:strCache>
                <c:ptCount val="1"/>
                <c:pt idx="0">
                  <c:v> Naturgas og LPG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III.4!$A$4:$A$12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III.4!$B$4:$B$12</c:f>
              <c:numCache>
                <c:formatCode>0.00</c:formatCode>
                <c:ptCount val="9"/>
                <c:pt idx="0">
                  <c:v>2.8850099999999999</c:v>
                </c:pt>
                <c:pt idx="1">
                  <c:v>2.7091799999999999</c:v>
                </c:pt>
                <c:pt idx="2">
                  <c:v>2.5344499999999996</c:v>
                </c:pt>
                <c:pt idx="3">
                  <c:v>2.5711900000000001</c:v>
                </c:pt>
                <c:pt idx="4">
                  <c:v>2.4691199999999998</c:v>
                </c:pt>
                <c:pt idx="5">
                  <c:v>2.54243</c:v>
                </c:pt>
                <c:pt idx="6">
                  <c:v>2.44482</c:v>
                </c:pt>
                <c:pt idx="7">
                  <c:v>2.3459600000000003</c:v>
                </c:pt>
                <c:pt idx="8">
                  <c:v>2.3163800000000001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C-4AFA-95AF-6757A4CE90F4}"/>
            </c:ext>
          </c:extLst>
        </c:ser>
        <c:ser>
          <c:idx val="1"/>
          <c:order val="1"/>
          <c:tx>
            <c:strRef>
              <c:f>III.4!$C$3</c:f>
              <c:strCache>
                <c:ptCount val="1"/>
                <c:pt idx="0">
                  <c:v> Flydende brændstof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III.4!$A$4:$A$12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III.4!$C$4:$C$12</c:f>
              <c:numCache>
                <c:formatCode>0.00</c:formatCode>
                <c:ptCount val="9"/>
                <c:pt idx="0">
                  <c:v>2.4145000000000003</c:v>
                </c:pt>
                <c:pt idx="1">
                  <c:v>2.3502900000000002</c:v>
                </c:pt>
                <c:pt idx="2">
                  <c:v>2.2383699999999997</c:v>
                </c:pt>
                <c:pt idx="3">
                  <c:v>2.3513299999999999</c:v>
                </c:pt>
                <c:pt idx="4">
                  <c:v>1.6058699999999999</c:v>
                </c:pt>
                <c:pt idx="5">
                  <c:v>1.5954199999999998</c:v>
                </c:pt>
                <c:pt idx="6">
                  <c:v>1.4179200000000001</c:v>
                </c:pt>
                <c:pt idx="7">
                  <c:v>1.4382299999999999</c:v>
                </c:pt>
                <c:pt idx="8">
                  <c:v>1.4352399999999998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C-4AFA-95AF-6757A4CE90F4}"/>
            </c:ext>
          </c:extLst>
        </c:ser>
        <c:ser>
          <c:idx val="2"/>
          <c:order val="2"/>
          <c:tx>
            <c:strRef>
              <c:f>III.4!$D$3</c:f>
              <c:strCache>
                <c:ptCount val="1"/>
                <c:pt idx="0">
                  <c:v> Kul og koks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III.4!$A$4:$A$12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III.4!$D$4:$D$12</c:f>
              <c:numCache>
                <c:formatCode>0.00</c:formatCode>
                <c:ptCount val="9"/>
                <c:pt idx="0">
                  <c:v>0.84077000000000002</c:v>
                </c:pt>
                <c:pt idx="1">
                  <c:v>0.77069999999999994</c:v>
                </c:pt>
                <c:pt idx="2">
                  <c:v>0.79462999999999995</c:v>
                </c:pt>
                <c:pt idx="3">
                  <c:v>0.80225999999999997</c:v>
                </c:pt>
                <c:pt idx="4">
                  <c:v>0.36545999999999995</c:v>
                </c:pt>
                <c:pt idx="5">
                  <c:v>0.34643999999999997</c:v>
                </c:pt>
                <c:pt idx="6">
                  <c:v>0.37522</c:v>
                </c:pt>
                <c:pt idx="7">
                  <c:v>0.4103</c:v>
                </c:pt>
                <c:pt idx="8">
                  <c:v>0.50117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C-4AFA-95AF-6757A4CE90F4}"/>
            </c:ext>
          </c:extLst>
        </c:ser>
        <c:ser>
          <c:idx val="3"/>
          <c:order val="3"/>
          <c:tx>
            <c:strRef>
              <c:f>III.4!$E$3</c:f>
              <c:strCache>
                <c:ptCount val="1"/>
                <c:pt idx="0">
                  <c:v> Proces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III.4!$A$4:$A$12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III.4!$E$4:$E$12</c:f>
              <c:numCache>
                <c:formatCode>0.00</c:formatCode>
                <c:ptCount val="9"/>
                <c:pt idx="0">
                  <c:v>1.75065</c:v>
                </c:pt>
                <c:pt idx="1">
                  <c:v>1.6130499999999999</c:v>
                </c:pt>
                <c:pt idx="2">
                  <c:v>1.6633800000000001</c:v>
                </c:pt>
                <c:pt idx="3">
                  <c:v>1.6926700000000001</c:v>
                </c:pt>
                <c:pt idx="4">
                  <c:v>0.95683000000000007</c:v>
                </c:pt>
                <c:pt idx="5">
                  <c:v>1.06612</c:v>
                </c:pt>
                <c:pt idx="6">
                  <c:v>1.08785</c:v>
                </c:pt>
                <c:pt idx="7">
                  <c:v>1.28688</c:v>
                </c:pt>
                <c:pt idx="8">
                  <c:v>1.35531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C-4AFA-95AF-6757A4CE90F4}"/>
            </c:ext>
          </c:extLst>
        </c:ser>
        <c:ser>
          <c:idx val="4"/>
          <c:order val="4"/>
          <c:tx>
            <c:strRef>
              <c:f>III.4!$F$3</c:f>
              <c:strCache>
                <c:ptCount val="1"/>
                <c:pt idx="0">
                  <c:v> Øvrige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III.4!$A$4:$A$12</c:f>
              <c:numCache>
                <c:formatCode>General</c:formatCode>
                <c:ptCount val="9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III.4!$F$4:$F$12</c:f>
              <c:numCache>
                <c:formatCode>0.00</c:formatCode>
                <c:ptCount val="9"/>
                <c:pt idx="0">
                  <c:v>2.691E-2</c:v>
                </c:pt>
                <c:pt idx="1">
                  <c:v>3.637E-2</c:v>
                </c:pt>
                <c:pt idx="2">
                  <c:v>4.6830000000000004E-2</c:v>
                </c:pt>
                <c:pt idx="3">
                  <c:v>3.7580000000000002E-2</c:v>
                </c:pt>
                <c:pt idx="4">
                  <c:v>5.9970000000000002E-2</c:v>
                </c:pt>
                <c:pt idx="5">
                  <c:v>6.166E-2</c:v>
                </c:pt>
                <c:pt idx="6">
                  <c:v>7.7949999999999992E-2</c:v>
                </c:pt>
                <c:pt idx="7">
                  <c:v>7.9469999999999999E-2</c:v>
                </c:pt>
                <c:pt idx="8">
                  <c:v>8.1809999999999994E-2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C-4AFA-95AF-6757A4CE9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487144"/>
        <c:axId val="685482880"/>
      </c:barChart>
      <c:catAx>
        <c:axId val="68548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482880"/>
        <c:crosses val="min"/>
        <c:auto val="1"/>
        <c:lblAlgn val="ctr"/>
        <c:lblOffset val="100"/>
        <c:noMultiLvlLbl val="0"/>
      </c:catAx>
      <c:valAx>
        <c:axId val="685482880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48714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768619315121864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III.5!$B$3</c:f>
              <c:strCache>
                <c:ptCount val="1"/>
                <c:pt idx="0">
                  <c:v> Udvikling ekskl. teknologi og industridynamik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III.5!$A$4:$A$21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III.5!$B$4:$B$21</c:f>
              <c:numCache>
                <c:formatCode>0.0</c:formatCode>
                <c:ptCount val="18"/>
                <c:pt idx="0">
                  <c:v>0</c:v>
                </c:pt>
                <c:pt idx="1">
                  <c:v>3.2324999999999999</c:v>
                </c:pt>
                <c:pt idx="2">
                  <c:v>6.4649999999999999</c:v>
                </c:pt>
                <c:pt idx="3">
                  <c:v>10.548</c:v>
                </c:pt>
                <c:pt idx="4">
                  <c:v>14.631</c:v>
                </c:pt>
                <c:pt idx="5">
                  <c:v>21.383499999999998</c:v>
                </c:pt>
                <c:pt idx="6">
                  <c:v>28.135999999999999</c:v>
                </c:pt>
                <c:pt idx="7">
                  <c:v>24.955500000000001</c:v>
                </c:pt>
                <c:pt idx="8">
                  <c:v>21.774999999999999</c:v>
                </c:pt>
                <c:pt idx="9">
                  <c:v>31.486333333333334</c:v>
                </c:pt>
                <c:pt idx="10">
                  <c:v>41.197666666666663</c:v>
                </c:pt>
                <c:pt idx="11">
                  <c:v>50.908999999999999</c:v>
                </c:pt>
                <c:pt idx="12">
                  <c:v>56.252499999999998</c:v>
                </c:pt>
                <c:pt idx="13">
                  <c:v>61.595999999999997</c:v>
                </c:pt>
                <c:pt idx="14">
                  <c:v>67.680499999999995</c:v>
                </c:pt>
                <c:pt idx="15">
                  <c:v>73.765000000000001</c:v>
                </c:pt>
                <c:pt idx="16">
                  <c:v>80.322499999999991</c:v>
                </c:pt>
                <c:pt idx="17">
                  <c:v>86.88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2A-4980-9E1E-050B401A53D3}"/>
            </c:ext>
          </c:extLst>
        </c:ser>
        <c:ser>
          <c:idx val="1"/>
          <c:order val="1"/>
          <c:tx>
            <c:strRef>
              <c:f>III.5!$C$3</c:f>
              <c:strCache>
                <c:ptCount val="1"/>
                <c:pt idx="0">
                  <c:v> Faktisk udvikling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III.5!$A$4:$A$21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III.5!$C$4:$C$21</c:f>
              <c:numCache>
                <c:formatCode>0.0</c:formatCode>
                <c:ptCount val="18"/>
                <c:pt idx="0">
                  <c:v>0</c:v>
                </c:pt>
                <c:pt idx="1">
                  <c:v>-3.9575000000000031</c:v>
                </c:pt>
                <c:pt idx="2">
                  <c:v>-7.9150000000000063</c:v>
                </c:pt>
                <c:pt idx="3">
                  <c:v>-12.394000000000005</c:v>
                </c:pt>
                <c:pt idx="4">
                  <c:v>-16.873000000000005</c:v>
                </c:pt>
                <c:pt idx="5">
                  <c:v>-18.5505</c:v>
                </c:pt>
                <c:pt idx="6">
                  <c:v>-20.227999999999994</c:v>
                </c:pt>
                <c:pt idx="7">
                  <c:v>-29.08</c:v>
                </c:pt>
                <c:pt idx="8">
                  <c:v>-37.932000000000002</c:v>
                </c:pt>
                <c:pt idx="9">
                  <c:v>-35.273666666666664</c:v>
                </c:pt>
                <c:pt idx="10">
                  <c:v>-32.615333333333325</c:v>
                </c:pt>
                <c:pt idx="11">
                  <c:v>-29.956999999999994</c:v>
                </c:pt>
                <c:pt idx="12">
                  <c:v>-36.447999999999993</c:v>
                </c:pt>
                <c:pt idx="13">
                  <c:v>-42.939</c:v>
                </c:pt>
                <c:pt idx="14">
                  <c:v>-35.142499999999998</c:v>
                </c:pt>
                <c:pt idx="15">
                  <c:v>-27.346000000000004</c:v>
                </c:pt>
                <c:pt idx="16">
                  <c:v>-25.506</c:v>
                </c:pt>
                <c:pt idx="17">
                  <c:v>-23.665999999999997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2A-4980-9E1E-050B401A5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721536"/>
        <c:axId val="58672383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III.5!$A$4:$A$21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Lit>
              <c:formatCode>General</c:formatCode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2A-4980-9E1E-050B401A5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257616"/>
        <c:axId val="701263192"/>
      </c:lineChart>
      <c:catAx>
        <c:axId val="5867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6723832"/>
        <c:crosses val="min"/>
        <c:auto val="1"/>
        <c:lblAlgn val="ctr"/>
        <c:lblOffset val="100"/>
        <c:noMultiLvlLbl val="0"/>
      </c:catAx>
      <c:valAx>
        <c:axId val="586723832"/>
        <c:scaling>
          <c:orientation val="minMax"/>
          <c:max val="100"/>
          <c:min val="-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6721536"/>
        <c:crosses val="autoZero"/>
        <c:crossBetween val="between"/>
        <c:majorUnit val="50"/>
      </c:valAx>
      <c:valAx>
        <c:axId val="701263192"/>
        <c:scaling>
          <c:orientation val="minMax"/>
          <c:max val="100"/>
          <c:min val="-100"/>
        </c:scaling>
        <c:delete val="1"/>
        <c:axPos val="r"/>
        <c:numFmt formatCode="#,##0" sourceLinked="0"/>
        <c:majorTickMark val="out"/>
        <c:minorTickMark val="none"/>
        <c:tickLblPos val="nextTo"/>
        <c:crossAx val="701257616"/>
        <c:crosses val="max"/>
        <c:crossBetween val="between"/>
        <c:majorUnit val="50"/>
      </c:valAx>
      <c:catAx>
        <c:axId val="70125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12631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858220366407979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III.6!#REF!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B0-4100-ADEC-9D6310394FE6}"/>
              </c:ext>
            </c:extLst>
          </c:dPt>
          <c:dPt>
            <c:idx val="1"/>
            <c:invertIfNegative val="0"/>
            <c:bubble3D val="0"/>
            <c:spPr>
              <a:solidFill>
                <a:srgbClr val="D0CD8D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B0-4100-ADEC-9D6310394FE6}"/>
              </c:ext>
            </c:extLst>
          </c:dPt>
          <c:dPt>
            <c:idx val="2"/>
            <c:invertIfNegative val="0"/>
            <c:bubble3D val="0"/>
            <c:spPr>
              <a:solidFill>
                <a:srgbClr val="A6A8A9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B0-4100-ADEC-9D6310394FE6}"/>
              </c:ext>
            </c:extLst>
          </c:dPt>
          <c:cat>
            <c:strRef>
              <c:f>III.6!$A$3:$D$3</c:f>
              <c:strCache>
                <c:ptCount val="4"/>
                <c:pt idx="0">
                  <c:v>Total </c:v>
                </c:pt>
                <c:pt idx="1">
                  <c:v>Teknologi</c:v>
                </c:pt>
                <c:pt idx="2">
                  <c:v>Sammen-
sætning</c:v>
                </c:pt>
                <c:pt idx="3">
                  <c:v>Netto-
indtræden</c:v>
                </c:pt>
              </c:strCache>
            </c:strRef>
          </c:cat>
          <c:val>
            <c:numRef>
              <c:f>III.6!$A$4:$D$4</c:f>
              <c:numCache>
                <c:formatCode>0.0</c:formatCode>
                <c:ptCount val="4"/>
                <c:pt idx="0" formatCode="0">
                  <c:v>-81.08</c:v>
                </c:pt>
                <c:pt idx="1">
                  <c:v>-54.264499999999998</c:v>
                </c:pt>
                <c:pt idx="2">
                  <c:v>-16.3476</c:v>
                </c:pt>
                <c:pt idx="3">
                  <c:v>-10.468420000000002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0-4100-ADEC-9D631039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70224"/>
        <c:axId val="422461368"/>
      </c:bar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III.6!$A$3:$D$3</c:f>
              <c:strCache>
                <c:ptCount val="4"/>
                <c:pt idx="0">
                  <c:v>Total </c:v>
                </c:pt>
                <c:pt idx="1">
                  <c:v>Teknologi</c:v>
                </c:pt>
                <c:pt idx="2">
                  <c:v>Sammen-
sætning</c:v>
                </c:pt>
                <c:pt idx="3">
                  <c:v>Netto-
indtræden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7B0-4100-ADEC-9D631039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99584"/>
        <c:axId val="349799792"/>
      </c:lineChart>
      <c:catAx>
        <c:axId val="4224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22461368"/>
        <c:crossesAt val="0"/>
        <c:auto val="1"/>
        <c:lblAlgn val="ctr"/>
        <c:lblOffset val="100"/>
        <c:noMultiLvlLbl val="0"/>
      </c:catAx>
      <c:valAx>
        <c:axId val="422461368"/>
        <c:scaling>
          <c:orientation val="minMax"/>
          <c:max val="0"/>
          <c:min val="-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2470224"/>
        <c:crosses val="autoZero"/>
        <c:crossBetween val="between"/>
        <c:majorUnit val="20"/>
      </c:valAx>
      <c:valAx>
        <c:axId val="349799792"/>
        <c:scaling>
          <c:orientation val="minMax"/>
          <c:max val="0"/>
          <c:min val="-100"/>
        </c:scaling>
        <c:delete val="1"/>
        <c:axPos val="r"/>
        <c:numFmt formatCode="#,##0" sourceLinked="0"/>
        <c:majorTickMark val="out"/>
        <c:minorTickMark val="none"/>
        <c:tickLblPos val="nextTo"/>
        <c:crossAx val="351899584"/>
        <c:crosses val="max"/>
        <c:crossBetween val="between"/>
        <c:majorUnit val="20"/>
      </c:valAx>
      <c:catAx>
        <c:axId val="3518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349799792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38234460890392"/>
          <c:y val="7.4015399313920281E-3"/>
          <c:w val="0.51793602572112074"/>
          <c:h val="0.806538470605343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III.7!$B$3</c:f>
              <c:strCache>
                <c:ptCount val="1"/>
                <c:pt idx="0">
                  <c:v> Nettoindtræden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III.7!$A$4:$A$18</c:f>
              <c:strCache>
                <c:ptCount val="15"/>
                <c:pt idx="0">
                  <c:v>Glas, beton, metal</c:v>
                </c:pt>
                <c:pt idx="1">
                  <c:v>Føde-, drikke- og tobaksvarer</c:v>
                </c:pt>
                <c:pt idx="2">
                  <c:v>Transportmidler</c:v>
                </c:pt>
                <c:pt idx="3">
                  <c:v>Tekstil og læder</c:v>
                </c:pt>
                <c:pt idx="4">
                  <c:v>Metalvarer</c:v>
                </c:pt>
                <c:pt idx="5">
                  <c:v>Træ og papir</c:v>
                </c:pt>
                <c:pt idx="6">
                  <c:v>Elektronik</c:v>
                </c:pt>
                <c:pt idx="7">
                  <c:v>Plast og gummi</c:v>
                </c:pt>
                <c:pt idx="8">
                  <c:v>Møbler</c:v>
                </c:pt>
                <c:pt idx="9">
                  <c:v>Trykkerier</c:v>
                </c:pt>
                <c:pt idx="10">
                  <c:v>Kemi og medicin</c:v>
                </c:pt>
                <c:pt idx="11">
                  <c:v>Maskiner</c:v>
                </c:pt>
                <c:pt idx="12">
                  <c:v>Installation af maskiner</c:v>
                </c:pt>
                <c:pt idx="13">
                  <c:v>Anden industri</c:v>
                </c:pt>
                <c:pt idx="14">
                  <c:v>Fremstilling af elektrisk udstyr</c:v>
                </c:pt>
              </c:strCache>
            </c:strRef>
          </c:cat>
          <c:val>
            <c:numRef>
              <c:f>III.7!$B$4:$B$18</c:f>
              <c:numCache>
                <c:formatCode>0.0</c:formatCode>
                <c:ptCount val="15"/>
                <c:pt idx="0">
                  <c:v>27.6</c:v>
                </c:pt>
                <c:pt idx="1">
                  <c:v>1.3070000000000022</c:v>
                </c:pt>
                <c:pt idx="2">
                  <c:v>-39.142000000000003</c:v>
                </c:pt>
                <c:pt idx="3">
                  <c:v>9.9279999999999973</c:v>
                </c:pt>
                <c:pt idx="4">
                  <c:v>-31.985000000000003</c:v>
                </c:pt>
                <c:pt idx="5">
                  <c:v>-4.4939999999999998</c:v>
                </c:pt>
                <c:pt idx="6">
                  <c:v>4.907</c:v>
                </c:pt>
                <c:pt idx="7">
                  <c:v>-23.86825</c:v>
                </c:pt>
                <c:pt idx="8">
                  <c:v>-6.3840000000000003</c:v>
                </c:pt>
                <c:pt idx="9">
                  <c:v>11.378</c:v>
                </c:pt>
                <c:pt idx="10">
                  <c:v>-1.7610000000000001</c:v>
                </c:pt>
                <c:pt idx="11">
                  <c:v>-20.009999999999998</c:v>
                </c:pt>
                <c:pt idx="12">
                  <c:v>-32.023999999999994</c:v>
                </c:pt>
                <c:pt idx="13">
                  <c:v>-14.678000000000001</c:v>
                </c:pt>
                <c:pt idx="14">
                  <c:v>-41.302999999999997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18-4D45-91F7-B1E9DCF6858A}"/>
            </c:ext>
          </c:extLst>
        </c:ser>
        <c:ser>
          <c:idx val="1"/>
          <c:order val="1"/>
          <c:tx>
            <c:strRef>
              <c:f>III.7!$C$3</c:f>
              <c:strCache>
                <c:ptCount val="1"/>
                <c:pt idx="0">
                  <c:v> Sammensætning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III.7!$A$4:$A$18</c:f>
              <c:strCache>
                <c:ptCount val="15"/>
                <c:pt idx="0">
                  <c:v>Glas, beton, metal</c:v>
                </c:pt>
                <c:pt idx="1">
                  <c:v>Føde-, drikke- og tobaksvarer</c:v>
                </c:pt>
                <c:pt idx="2">
                  <c:v>Transportmidler</c:v>
                </c:pt>
                <c:pt idx="3">
                  <c:v>Tekstil og læder</c:v>
                </c:pt>
                <c:pt idx="4">
                  <c:v>Metalvarer</c:v>
                </c:pt>
                <c:pt idx="5">
                  <c:v>Træ og papir</c:v>
                </c:pt>
                <c:pt idx="6">
                  <c:v>Elektronik</c:v>
                </c:pt>
                <c:pt idx="7">
                  <c:v>Plast og gummi</c:v>
                </c:pt>
                <c:pt idx="8">
                  <c:v>Møbler</c:v>
                </c:pt>
                <c:pt idx="9">
                  <c:v>Trykkerier</c:v>
                </c:pt>
                <c:pt idx="10">
                  <c:v>Kemi og medicin</c:v>
                </c:pt>
                <c:pt idx="11">
                  <c:v>Maskiner</c:v>
                </c:pt>
                <c:pt idx="12">
                  <c:v>Installation af maskiner</c:v>
                </c:pt>
                <c:pt idx="13">
                  <c:v>Anden industri</c:v>
                </c:pt>
                <c:pt idx="14">
                  <c:v>Fremstilling af elektrisk udstyr</c:v>
                </c:pt>
              </c:strCache>
            </c:strRef>
          </c:cat>
          <c:val>
            <c:numRef>
              <c:f>III.7!$C$4:$C$18</c:f>
              <c:numCache>
                <c:formatCode>0.0</c:formatCode>
                <c:ptCount val="15"/>
                <c:pt idx="0">
                  <c:v>16.739000000000001</c:v>
                </c:pt>
                <c:pt idx="1">
                  <c:v>0.81699999999999995</c:v>
                </c:pt>
                <c:pt idx="2">
                  <c:v>-12.888</c:v>
                </c:pt>
                <c:pt idx="3">
                  <c:v>1.409</c:v>
                </c:pt>
                <c:pt idx="4">
                  <c:v>1.8360000000000001</c:v>
                </c:pt>
                <c:pt idx="5">
                  <c:v>5.798</c:v>
                </c:pt>
                <c:pt idx="6">
                  <c:v>-24.087</c:v>
                </c:pt>
                <c:pt idx="7">
                  <c:v>-9.8192299999999992</c:v>
                </c:pt>
                <c:pt idx="8">
                  <c:v>7.6609999999999996</c:v>
                </c:pt>
                <c:pt idx="9">
                  <c:v>-40.667000000000002</c:v>
                </c:pt>
                <c:pt idx="10">
                  <c:v>-15.529</c:v>
                </c:pt>
                <c:pt idx="11">
                  <c:v>-17.164999999999999</c:v>
                </c:pt>
                <c:pt idx="12">
                  <c:v>-13.209</c:v>
                </c:pt>
                <c:pt idx="13">
                  <c:v>2.2799999999999998</c:v>
                </c:pt>
                <c:pt idx="14">
                  <c:v>4.1539999999999999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18-4D45-91F7-B1E9DCF6858A}"/>
            </c:ext>
          </c:extLst>
        </c:ser>
        <c:ser>
          <c:idx val="2"/>
          <c:order val="2"/>
          <c:tx>
            <c:strRef>
              <c:f>III.7!$D$3</c:f>
              <c:strCache>
                <c:ptCount val="1"/>
                <c:pt idx="0">
                  <c:v> Teknologi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III.7!$A$4:$A$18</c:f>
              <c:strCache>
                <c:ptCount val="15"/>
                <c:pt idx="0">
                  <c:v>Glas, beton, metal</c:v>
                </c:pt>
                <c:pt idx="1">
                  <c:v>Føde-, drikke- og tobaksvarer</c:v>
                </c:pt>
                <c:pt idx="2">
                  <c:v>Transportmidler</c:v>
                </c:pt>
                <c:pt idx="3">
                  <c:v>Tekstil og læder</c:v>
                </c:pt>
                <c:pt idx="4">
                  <c:v>Metalvarer</c:v>
                </c:pt>
                <c:pt idx="5">
                  <c:v>Træ og papir</c:v>
                </c:pt>
                <c:pt idx="6">
                  <c:v>Elektronik</c:v>
                </c:pt>
                <c:pt idx="7">
                  <c:v>Plast og gummi</c:v>
                </c:pt>
                <c:pt idx="8">
                  <c:v>Møbler</c:v>
                </c:pt>
                <c:pt idx="9">
                  <c:v>Trykkerier</c:v>
                </c:pt>
                <c:pt idx="10">
                  <c:v>Kemi og medicin</c:v>
                </c:pt>
                <c:pt idx="11">
                  <c:v>Maskiner</c:v>
                </c:pt>
                <c:pt idx="12">
                  <c:v>Installation af maskiner</c:v>
                </c:pt>
                <c:pt idx="13">
                  <c:v>Anden industri</c:v>
                </c:pt>
                <c:pt idx="14">
                  <c:v>Fremstilling af elektrisk udstyr</c:v>
                </c:pt>
              </c:strCache>
            </c:strRef>
          </c:cat>
          <c:val>
            <c:numRef>
              <c:f>III.7!$D$4:$D$18</c:f>
              <c:numCache>
                <c:formatCode>0.0</c:formatCode>
                <c:ptCount val="15"/>
                <c:pt idx="0">
                  <c:v>-59.241999999999997</c:v>
                </c:pt>
                <c:pt idx="1">
                  <c:v>-53.582999999999998</c:v>
                </c:pt>
                <c:pt idx="2">
                  <c:v>-12.249000000000001</c:v>
                </c:pt>
                <c:pt idx="3">
                  <c:v>-82.698999999999998</c:v>
                </c:pt>
                <c:pt idx="4">
                  <c:v>-41.954999999999998</c:v>
                </c:pt>
                <c:pt idx="5">
                  <c:v>-74.206999999999994</c:v>
                </c:pt>
                <c:pt idx="6">
                  <c:v>-58.277999999999999</c:v>
                </c:pt>
                <c:pt idx="7">
                  <c:v>-46.601900000000001</c:v>
                </c:pt>
                <c:pt idx="8">
                  <c:v>-82.766000000000005</c:v>
                </c:pt>
                <c:pt idx="9">
                  <c:v>-52.38</c:v>
                </c:pt>
                <c:pt idx="10">
                  <c:v>-69.760999999999996</c:v>
                </c:pt>
                <c:pt idx="11">
                  <c:v>-51.976999999999997</c:v>
                </c:pt>
                <c:pt idx="12">
                  <c:v>-45.201999999999998</c:v>
                </c:pt>
                <c:pt idx="13">
                  <c:v>-78.363</c:v>
                </c:pt>
                <c:pt idx="14">
                  <c:v>-56.21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18-4D45-91F7-B1E9DCF6858A}"/>
            </c:ext>
          </c:extLst>
        </c:ser>
        <c:ser>
          <c:idx val="3"/>
          <c:order val="3"/>
          <c:tx>
            <c:strRef>
              <c:f>III.7!$E$3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III.7!$A$4:$A$18</c:f>
              <c:strCache>
                <c:ptCount val="15"/>
                <c:pt idx="0">
                  <c:v>Glas, beton, metal</c:v>
                </c:pt>
                <c:pt idx="1">
                  <c:v>Føde-, drikke- og tobaksvarer</c:v>
                </c:pt>
                <c:pt idx="2">
                  <c:v>Transportmidler</c:v>
                </c:pt>
                <c:pt idx="3">
                  <c:v>Tekstil og læder</c:v>
                </c:pt>
                <c:pt idx="4">
                  <c:v>Metalvarer</c:v>
                </c:pt>
                <c:pt idx="5">
                  <c:v>Træ og papir</c:v>
                </c:pt>
                <c:pt idx="6">
                  <c:v>Elektronik</c:v>
                </c:pt>
                <c:pt idx="7">
                  <c:v>Plast og gummi</c:v>
                </c:pt>
                <c:pt idx="8">
                  <c:v>Møbler</c:v>
                </c:pt>
                <c:pt idx="9">
                  <c:v>Trykkerier</c:v>
                </c:pt>
                <c:pt idx="10">
                  <c:v>Kemi og medicin</c:v>
                </c:pt>
                <c:pt idx="11">
                  <c:v>Maskiner</c:v>
                </c:pt>
                <c:pt idx="12">
                  <c:v>Installation af maskiner</c:v>
                </c:pt>
                <c:pt idx="13">
                  <c:v>Anden industri</c:v>
                </c:pt>
                <c:pt idx="14">
                  <c:v>Fremstilling af elektrisk udstyr</c:v>
                </c:pt>
              </c:strCache>
            </c:strRef>
          </c:cat>
          <c:val>
            <c:numRef>
              <c:f>III.7!$E$4:$E$18</c:f>
              <c:numCache>
                <c:formatCode>0.0</c:formatCode>
                <c:ptCount val="15"/>
                <c:pt idx="0">
                  <c:v>-14.903</c:v>
                </c:pt>
                <c:pt idx="1">
                  <c:v>-51.46</c:v>
                </c:pt>
                <c:pt idx="2">
                  <c:v>-64.28</c:v>
                </c:pt>
                <c:pt idx="3">
                  <c:v>-71.361999999999995</c:v>
                </c:pt>
                <c:pt idx="4">
                  <c:v>-72.103999999999999</c:v>
                </c:pt>
                <c:pt idx="5">
                  <c:v>-72.902000000000001</c:v>
                </c:pt>
                <c:pt idx="6">
                  <c:v>-77.457999999999998</c:v>
                </c:pt>
                <c:pt idx="7">
                  <c:v>-80.289000000000001</c:v>
                </c:pt>
                <c:pt idx="8">
                  <c:v>-81.488</c:v>
                </c:pt>
                <c:pt idx="9">
                  <c:v>-81.668999999999997</c:v>
                </c:pt>
                <c:pt idx="10">
                  <c:v>-87.05</c:v>
                </c:pt>
                <c:pt idx="11">
                  <c:v>-89.15</c:v>
                </c:pt>
                <c:pt idx="12">
                  <c:v>-90.436000000000007</c:v>
                </c:pt>
                <c:pt idx="13">
                  <c:v>-90.760999999999996</c:v>
                </c:pt>
                <c:pt idx="14">
                  <c:v>-93.358000000000004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18-4D45-91F7-B1E9DCF68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726456"/>
        <c:axId val="586719896"/>
      </c:barChart>
      <c:barChart>
        <c:barDir val="bar"/>
        <c:grouping val="clustered"/>
        <c:varyColors val="0"/>
        <c:ser>
          <c:idx val="4"/>
          <c:order val="4"/>
          <c:tx>
            <c:v>SeriesForSecondaryAxis</c:v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III.7!$A$4:$A$18</c:f>
              <c:strCache>
                <c:ptCount val="15"/>
                <c:pt idx="0">
                  <c:v>Glas, beton, metal</c:v>
                </c:pt>
                <c:pt idx="1">
                  <c:v>Føde-, drikke- og tobaksvarer</c:v>
                </c:pt>
                <c:pt idx="2">
                  <c:v>Transportmidler</c:v>
                </c:pt>
                <c:pt idx="3">
                  <c:v>Tekstil og læder</c:v>
                </c:pt>
                <c:pt idx="4">
                  <c:v>Metalvarer</c:v>
                </c:pt>
                <c:pt idx="5">
                  <c:v>Træ og papir</c:v>
                </c:pt>
                <c:pt idx="6">
                  <c:v>Elektronik</c:v>
                </c:pt>
                <c:pt idx="7">
                  <c:v>Plast og gummi</c:v>
                </c:pt>
                <c:pt idx="8">
                  <c:v>Møbler</c:v>
                </c:pt>
                <c:pt idx="9">
                  <c:v>Trykkerier</c:v>
                </c:pt>
                <c:pt idx="10">
                  <c:v>Kemi og medicin</c:v>
                </c:pt>
                <c:pt idx="11">
                  <c:v>Maskiner</c:v>
                </c:pt>
                <c:pt idx="12">
                  <c:v>Installation af maskiner</c:v>
                </c:pt>
                <c:pt idx="13">
                  <c:v>Anden industri</c:v>
                </c:pt>
                <c:pt idx="14">
                  <c:v>Fremstilling af elektrisk udstyr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918-4D45-91F7-B1E9DCF68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120024"/>
        <c:axId val="681116744"/>
      </c:barChart>
      <c:catAx>
        <c:axId val="586726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86719896"/>
        <c:crossesAt val="0"/>
        <c:auto val="1"/>
        <c:lblAlgn val="ctr"/>
        <c:lblOffset val="100"/>
        <c:noMultiLvlLbl val="0"/>
      </c:catAx>
      <c:valAx>
        <c:axId val="586719896"/>
        <c:scaling>
          <c:orientation val="minMax"/>
          <c:max val="40"/>
          <c:min val="-10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2200"/>
            </a:pPr>
            <a:endParaRPr lang="da-DK"/>
          </a:p>
        </c:txPr>
        <c:crossAx val="586726456"/>
        <c:crosses val="autoZero"/>
        <c:crossBetween val="between"/>
        <c:majorUnit val="20"/>
      </c:valAx>
      <c:valAx>
        <c:axId val="681116744"/>
        <c:scaling>
          <c:orientation val="minMax"/>
          <c:max val="40"/>
          <c:min val="-120"/>
        </c:scaling>
        <c:delete val="1"/>
        <c:axPos val="t"/>
        <c:numFmt formatCode="#,##0" sourceLinked="0"/>
        <c:majorTickMark val="out"/>
        <c:minorTickMark val="none"/>
        <c:tickLblPos val="nextTo"/>
        <c:crossAx val="681120024"/>
        <c:crosses val="max"/>
        <c:crossBetween val="between"/>
        <c:majorUnit val="20"/>
      </c:valAx>
      <c:catAx>
        <c:axId val="681120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200"/>
            </a:pPr>
            <a:endParaRPr lang="da-DK"/>
          </a:p>
        </c:txPr>
        <c:crossAx val="681116744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2432188286372618E-3"/>
          <c:y val="0.92420583133330481"/>
          <c:w val="0.99739726027397257"/>
          <c:h val="7.4541309007902026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III.8!$B$3</c:f>
              <c:strCache>
                <c:ptCount val="1"/>
                <c:pt idx="0">
                  <c:v> LPG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III.8!$B$4:$B$21</c:f>
              <c:numCache>
                <c:formatCode>0.0</c:formatCode>
                <c:ptCount val="18"/>
                <c:pt idx="0">
                  <c:v>100</c:v>
                </c:pt>
                <c:pt idx="1">
                  <c:v>101.0307316884161</c:v>
                </c:pt>
                <c:pt idx="2">
                  <c:v>103.1425361990561</c:v>
                </c:pt>
                <c:pt idx="3">
                  <c:v>114.09526932737678</c:v>
                </c:pt>
                <c:pt idx="4">
                  <c:v>103.60569385317115</c:v>
                </c:pt>
                <c:pt idx="5">
                  <c:v>107.97778135204486</c:v>
                </c:pt>
                <c:pt idx="6">
                  <c:v>131.24767987856274</c:v>
                </c:pt>
                <c:pt idx="7">
                  <c:v>158.56814155820433</c:v>
                </c:pt>
                <c:pt idx="8">
                  <c:v>132.38513641119636</c:v>
                </c:pt>
                <c:pt idx="9">
                  <c:v>156.38310427477668</c:v>
                </c:pt>
                <c:pt idx="10">
                  <c:v>179.32445141233245</c:v>
                </c:pt>
                <c:pt idx="11">
                  <c:v>239.87614693283749</c:v>
                </c:pt>
                <c:pt idx="12">
                  <c:v>249.96784795083633</c:v>
                </c:pt>
                <c:pt idx="13">
                  <c:v>177.86536101401083</c:v>
                </c:pt>
                <c:pt idx="14">
                  <c:v>145.57830252768471</c:v>
                </c:pt>
                <c:pt idx="15">
                  <c:v>167.37630755972293</c:v>
                </c:pt>
                <c:pt idx="16">
                  <c:v>177.39959480421584</c:v>
                </c:pt>
                <c:pt idx="17">
                  <c:v>154.20858987627651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D-4947-A3A4-0DD7C72ABCC3}"/>
            </c:ext>
          </c:extLst>
        </c:ser>
        <c:ser>
          <c:idx val="1"/>
          <c:order val="1"/>
          <c:tx>
            <c:strRef>
              <c:f>III.8!$C$3</c:f>
              <c:strCache>
                <c:ptCount val="1"/>
                <c:pt idx="0">
                  <c:v> Fuelolie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III.8!$C$4:$C$21</c:f>
              <c:numCache>
                <c:formatCode>0.0</c:formatCode>
                <c:ptCount val="18"/>
                <c:pt idx="0">
                  <c:v>100</c:v>
                </c:pt>
                <c:pt idx="1">
                  <c:v>85.519329473099404</c:v>
                </c:pt>
                <c:pt idx="2">
                  <c:v>107.85414672002587</c:v>
                </c:pt>
                <c:pt idx="3">
                  <c:v>111.88948017100499</c:v>
                </c:pt>
                <c:pt idx="4">
                  <c:v>129.05923799146393</c:v>
                </c:pt>
                <c:pt idx="5">
                  <c:v>131.93785466531281</c:v>
                </c:pt>
                <c:pt idx="6">
                  <c:v>177.33346052876882</c:v>
                </c:pt>
                <c:pt idx="7">
                  <c:v>183.05185342569922</c:v>
                </c:pt>
                <c:pt idx="8">
                  <c:v>163.47994489228685</c:v>
                </c:pt>
                <c:pt idx="9">
                  <c:v>183.1499957667034</c:v>
                </c:pt>
                <c:pt idx="10">
                  <c:v>190.49021911865688</c:v>
                </c:pt>
                <c:pt idx="11">
                  <c:v>158.88770801738576</c:v>
                </c:pt>
                <c:pt idx="12">
                  <c:v>163.78791646097332</c:v>
                </c:pt>
                <c:pt idx="13">
                  <c:v>176.53861464501196</c:v>
                </c:pt>
                <c:pt idx="14">
                  <c:v>145.65674212816543</c:v>
                </c:pt>
                <c:pt idx="15">
                  <c:v>156.53802230037928</c:v>
                </c:pt>
                <c:pt idx="16">
                  <c:v>174.93437055734381</c:v>
                </c:pt>
                <c:pt idx="17">
                  <c:v>163.1322883721956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D-4947-A3A4-0DD7C72ABCC3}"/>
            </c:ext>
          </c:extLst>
        </c:ser>
        <c:ser>
          <c:idx val="2"/>
          <c:order val="2"/>
          <c:tx>
            <c:strRef>
              <c:f>III.8!$D$3</c:f>
              <c:strCache>
                <c:ptCount val="1"/>
                <c:pt idx="0">
                  <c:v> Gas-, dieselolie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III.8!$D$4:$D$21</c:f>
              <c:numCache>
                <c:formatCode>0.0</c:formatCode>
                <c:ptCount val="18"/>
                <c:pt idx="0">
                  <c:v>100</c:v>
                </c:pt>
                <c:pt idx="1">
                  <c:v>99.073193178535874</c:v>
                </c:pt>
                <c:pt idx="2">
                  <c:v>92.277140001062975</c:v>
                </c:pt>
                <c:pt idx="3">
                  <c:v>102.24748353561702</c:v>
                </c:pt>
                <c:pt idx="4">
                  <c:v>120.88364725728935</c:v>
                </c:pt>
                <c:pt idx="5">
                  <c:v>130.31014402541942</c:v>
                </c:pt>
                <c:pt idx="6">
                  <c:v>144.58527584209864</c:v>
                </c:pt>
                <c:pt idx="7">
                  <c:v>174.58483016629023</c:v>
                </c:pt>
                <c:pt idx="8">
                  <c:v>145.02226784327101</c:v>
                </c:pt>
                <c:pt idx="9">
                  <c:v>166.01716347344131</c:v>
                </c:pt>
                <c:pt idx="10">
                  <c:v>192.03760270322306</c:v>
                </c:pt>
                <c:pt idx="11">
                  <c:v>217.33140734991238</c:v>
                </c:pt>
                <c:pt idx="12">
                  <c:v>221.72417017929118</c:v>
                </c:pt>
                <c:pt idx="13">
                  <c:v>207.60871766326903</c:v>
                </c:pt>
                <c:pt idx="14">
                  <c:v>184.0590842898842</c:v>
                </c:pt>
                <c:pt idx="15">
                  <c:v>174.624689003291</c:v>
                </c:pt>
                <c:pt idx="16">
                  <c:v>177.52583288654418</c:v>
                </c:pt>
                <c:pt idx="17">
                  <c:v>185.5174373062718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D-4947-A3A4-0DD7C72ABCC3}"/>
            </c:ext>
          </c:extLst>
        </c:ser>
        <c:ser>
          <c:idx val="3"/>
          <c:order val="3"/>
          <c:tx>
            <c:strRef>
              <c:f>III.8!$E$3</c:f>
              <c:strCache>
                <c:ptCount val="1"/>
                <c:pt idx="0">
                  <c:v> Naturgas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III.8!$E$4:$E$21</c:f>
              <c:numCache>
                <c:formatCode>0.0</c:formatCode>
                <c:ptCount val="18"/>
                <c:pt idx="0">
                  <c:v>100</c:v>
                </c:pt>
                <c:pt idx="1">
                  <c:v>79.166097412200713</c:v>
                </c:pt>
                <c:pt idx="2">
                  <c:v>77.909108807016608</c:v>
                </c:pt>
                <c:pt idx="3">
                  <c:v>90.957740221735065</c:v>
                </c:pt>
                <c:pt idx="4">
                  <c:v>101.49974498310903</c:v>
                </c:pt>
                <c:pt idx="5">
                  <c:v>106.07823059798027</c:v>
                </c:pt>
                <c:pt idx="6">
                  <c:v>105.53972682726894</c:v>
                </c:pt>
                <c:pt idx="7">
                  <c:v>136.49282564367257</c:v>
                </c:pt>
                <c:pt idx="8">
                  <c:v>108.58509234924759</c:v>
                </c:pt>
                <c:pt idx="9">
                  <c:v>131.5115739765601</c:v>
                </c:pt>
                <c:pt idx="10">
                  <c:v>135.4399215557799</c:v>
                </c:pt>
                <c:pt idx="11">
                  <c:v>115.27446922470928</c:v>
                </c:pt>
                <c:pt idx="12">
                  <c:v>121.44335290720821</c:v>
                </c:pt>
                <c:pt idx="13">
                  <c:v>97.307668081119886</c:v>
                </c:pt>
                <c:pt idx="14">
                  <c:v>92.6607357976836</c:v>
                </c:pt>
                <c:pt idx="15">
                  <c:v>77.526118654497751</c:v>
                </c:pt>
                <c:pt idx="16">
                  <c:v>86.894122759935883</c:v>
                </c:pt>
                <c:pt idx="17">
                  <c:v>79.705918977620627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D-4947-A3A4-0DD7C72ABCC3}"/>
            </c:ext>
          </c:extLst>
        </c:ser>
        <c:ser>
          <c:idx val="4"/>
          <c:order val="4"/>
          <c:tx>
            <c:strRef>
              <c:f>III.8!$F$3</c:f>
              <c:strCache>
                <c:ptCount val="1"/>
                <c:pt idx="0">
                  <c:v> El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III.8!$F$4:$F$21</c:f>
              <c:numCache>
                <c:formatCode>0.0</c:formatCode>
                <c:ptCount val="18"/>
                <c:pt idx="0">
                  <c:v>100</c:v>
                </c:pt>
                <c:pt idx="1">
                  <c:v>97.630911828250248</c:v>
                </c:pt>
                <c:pt idx="2">
                  <c:v>103.54531612585268</c:v>
                </c:pt>
                <c:pt idx="3">
                  <c:v>105.20333661353872</c:v>
                </c:pt>
                <c:pt idx="4">
                  <c:v>100.32062715334489</c:v>
                </c:pt>
                <c:pt idx="5">
                  <c:v>98.898267090151407</c:v>
                </c:pt>
                <c:pt idx="6">
                  <c:v>103.31358501227827</c:v>
                </c:pt>
                <c:pt idx="7">
                  <c:v>111.24768359783695</c:v>
                </c:pt>
                <c:pt idx="8">
                  <c:v>112.56201313983195</c:v>
                </c:pt>
                <c:pt idx="9">
                  <c:v>110.55901425621779</c:v>
                </c:pt>
                <c:pt idx="10">
                  <c:v>115.77305823960647</c:v>
                </c:pt>
                <c:pt idx="11">
                  <c:v>114.71761580224198</c:v>
                </c:pt>
                <c:pt idx="12">
                  <c:v>107.14526117497338</c:v>
                </c:pt>
                <c:pt idx="13">
                  <c:v>95.265930583655489</c:v>
                </c:pt>
                <c:pt idx="14">
                  <c:v>90.099983046518602</c:v>
                </c:pt>
                <c:pt idx="15">
                  <c:v>96.096452293794016</c:v>
                </c:pt>
                <c:pt idx="16">
                  <c:v>77.871801546422986</c:v>
                </c:pt>
                <c:pt idx="17">
                  <c:v>94.331270515691074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D-4947-A3A4-0DD7C72ABCC3}"/>
            </c:ext>
          </c:extLst>
        </c:ser>
        <c:ser>
          <c:idx val="5"/>
          <c:order val="5"/>
          <c:tx>
            <c:strRef>
              <c:f>III.8!$G$3</c:f>
              <c:strCache>
                <c:ptCount val="1"/>
                <c:pt idx="0">
                  <c:v> Benzin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III.8!$G$4:$G$21</c:f>
              <c:numCache>
                <c:formatCode>0.0</c:formatCode>
                <c:ptCount val="18"/>
                <c:pt idx="0">
                  <c:v>100</c:v>
                </c:pt>
                <c:pt idx="1">
                  <c:v>98.686194921447836</c:v>
                </c:pt>
                <c:pt idx="2">
                  <c:v>97.293877572599627</c:v>
                </c:pt>
                <c:pt idx="3">
                  <c:v>101.83992452624885</c:v>
                </c:pt>
                <c:pt idx="4">
                  <c:v>110.28417437830581</c:v>
                </c:pt>
                <c:pt idx="5">
                  <c:v>112.50169886665221</c:v>
                </c:pt>
                <c:pt idx="6">
                  <c:v>112.54859563385612</c:v>
                </c:pt>
                <c:pt idx="7">
                  <c:v>114.75173079825056</c:v>
                </c:pt>
                <c:pt idx="8">
                  <c:v>99.5047508895221</c:v>
                </c:pt>
                <c:pt idx="9">
                  <c:v>107.63303702779628</c:v>
                </c:pt>
                <c:pt idx="10">
                  <c:v>115.71000776748225</c:v>
                </c:pt>
                <c:pt idx="11">
                  <c:v>124.97384605845862</c:v>
                </c:pt>
                <c:pt idx="12">
                  <c:v>128.18702337388345</c:v>
                </c:pt>
                <c:pt idx="13">
                  <c:v>123.15921762353125</c:v>
                </c:pt>
                <c:pt idx="14">
                  <c:v>112.91147144010648</c:v>
                </c:pt>
                <c:pt idx="15">
                  <c:v>107.43916908331406</c:v>
                </c:pt>
                <c:pt idx="16">
                  <c:v>117.55572035319797</c:v>
                </c:pt>
                <c:pt idx="17">
                  <c:v>120.63327440581962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BD-4947-A3A4-0DD7C72ABCC3}"/>
            </c:ext>
          </c:extLst>
        </c:ser>
        <c:ser>
          <c:idx val="6"/>
          <c:order val="6"/>
          <c:tx>
            <c:strRef>
              <c:f>III.8!$H$3</c:f>
              <c:strCache>
                <c:ptCount val="1"/>
                <c:pt idx="0">
                  <c:v> Gennemsnit</c:v>
                </c:pt>
              </c:strCache>
            </c:strRef>
          </c:tx>
          <c:spPr>
            <a:ln w="698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III.8!$H$4:$H$21</c:f>
              <c:numCache>
                <c:formatCode>0.0</c:formatCode>
                <c:ptCount val="18"/>
                <c:pt idx="0">
                  <c:v>100</c:v>
                </c:pt>
                <c:pt idx="1">
                  <c:v>90.896446675922434</c:v>
                </c:pt>
                <c:pt idx="2">
                  <c:v>89.661315693902267</c:v>
                </c:pt>
                <c:pt idx="3">
                  <c:v>102.0605667556807</c:v>
                </c:pt>
                <c:pt idx="4">
                  <c:v>130.81009461549783</c:v>
                </c:pt>
                <c:pt idx="5">
                  <c:v>142.29408069490648</c:v>
                </c:pt>
                <c:pt idx="6">
                  <c:v>155.71755521999728</c:v>
                </c:pt>
                <c:pt idx="7">
                  <c:v>173.89900827331653</c:v>
                </c:pt>
                <c:pt idx="8">
                  <c:v>126.26044765804674</c:v>
                </c:pt>
                <c:pt idx="9">
                  <c:v>155.80879880024165</c:v>
                </c:pt>
                <c:pt idx="10">
                  <c:v>185.42299483076044</c:v>
                </c:pt>
                <c:pt idx="11">
                  <c:v>179.15294569617498</c:v>
                </c:pt>
                <c:pt idx="12">
                  <c:v>179.86314656317842</c:v>
                </c:pt>
                <c:pt idx="13">
                  <c:v>163.44679120952276</c:v>
                </c:pt>
                <c:pt idx="14">
                  <c:v>115.76090179589376</c:v>
                </c:pt>
                <c:pt idx="15">
                  <c:v>107.08937704144438</c:v>
                </c:pt>
                <c:pt idx="16">
                  <c:v>115.28882834434135</c:v>
                </c:pt>
                <c:pt idx="17">
                  <c:v>135.70359574687191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BD-4947-A3A4-0DD7C72A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661784"/>
        <c:axId val="555663424"/>
      </c:lineChart>
      <c:catAx>
        <c:axId val="55566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5663424"/>
        <c:crosses val="min"/>
        <c:auto val="1"/>
        <c:lblAlgn val="ctr"/>
        <c:lblOffset val="100"/>
        <c:noMultiLvlLbl val="0"/>
      </c:catAx>
      <c:valAx>
        <c:axId val="555663424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5661784"/>
        <c:crosses val="autoZero"/>
        <c:crossBetween val="between"/>
        <c:majorUnit val="5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855621262558906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4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98883622241903"/>
          <c:y val="6.6305907509355095E-3"/>
          <c:w val="0.66617190465530496"/>
          <c:h val="0.86276720425900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III.9!$B$3</c:f>
              <c:strCache>
                <c:ptCount val="1"/>
                <c:pt idx="0">
                  <c:v>Middel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III.9!$D$4:$D$19</c:f>
                <c:numCache>
                  <c:formatCode>General</c:formatCode>
                  <c:ptCount val="16"/>
                  <c:pt idx="0">
                    <c:v>61.738</c:v>
                  </c:pt>
                  <c:pt idx="1">
                    <c:v>43.186</c:v>
                  </c:pt>
                  <c:pt idx="2">
                    <c:v>40.497999999999998</c:v>
                  </c:pt>
                  <c:pt idx="3">
                    <c:v>21.515999999999998</c:v>
                  </c:pt>
                  <c:pt idx="4">
                    <c:v>57.22</c:v>
                  </c:pt>
                  <c:pt idx="5">
                    <c:v>64.078000000000003</c:v>
                  </c:pt>
                  <c:pt idx="6">
                    <c:v>74.611999999999995</c:v>
                  </c:pt>
                  <c:pt idx="7">
                    <c:v>51.094000000000001</c:v>
                  </c:pt>
                  <c:pt idx="8">
                    <c:v>54.158000000000001</c:v>
                  </c:pt>
                  <c:pt idx="9">
                    <c:v>54.398000000000003</c:v>
                  </c:pt>
                  <c:pt idx="10">
                    <c:v>45.411999999999999</c:v>
                  </c:pt>
                  <c:pt idx="11">
                    <c:v>74.293999999999997</c:v>
                  </c:pt>
                  <c:pt idx="12">
                    <c:v>46.021999999999998</c:v>
                  </c:pt>
                  <c:pt idx="13">
                    <c:v>43.238</c:v>
                  </c:pt>
                  <c:pt idx="14">
                    <c:v>51.061999999999998</c:v>
                  </c:pt>
                  <c:pt idx="15">
                    <c:v>60.09</c:v>
                  </c:pt>
                </c:numCache>
              </c:numRef>
            </c:plus>
            <c:minus>
              <c:numRef>
                <c:f>III.9!$C$4:$C$19</c:f>
                <c:numCache>
                  <c:formatCode>General</c:formatCode>
                  <c:ptCount val="16"/>
                  <c:pt idx="0">
                    <c:v>61.738</c:v>
                  </c:pt>
                  <c:pt idx="1">
                    <c:v>43.186</c:v>
                  </c:pt>
                  <c:pt idx="2">
                    <c:v>40.497999999999998</c:v>
                  </c:pt>
                  <c:pt idx="3">
                    <c:v>21.515999999999998</c:v>
                  </c:pt>
                  <c:pt idx="4">
                    <c:v>57.22</c:v>
                  </c:pt>
                  <c:pt idx="5">
                    <c:v>64.078000000000003</c:v>
                  </c:pt>
                  <c:pt idx="6">
                    <c:v>74.611999999999995</c:v>
                  </c:pt>
                  <c:pt idx="7">
                    <c:v>51.094000000000001</c:v>
                  </c:pt>
                  <c:pt idx="8">
                    <c:v>54.158000000000001</c:v>
                  </c:pt>
                  <c:pt idx="9">
                    <c:v>54.398000000000003</c:v>
                  </c:pt>
                  <c:pt idx="10">
                    <c:v>45.411999999999999</c:v>
                  </c:pt>
                  <c:pt idx="11">
                    <c:v>74.293999999999997</c:v>
                  </c:pt>
                  <c:pt idx="12">
                    <c:v>46.021999999999998</c:v>
                  </c:pt>
                  <c:pt idx="13">
                    <c:v>43.238</c:v>
                  </c:pt>
                  <c:pt idx="14">
                    <c:v>51.061999999999998</c:v>
                  </c:pt>
                  <c:pt idx="15">
                    <c:v>60.09</c:v>
                  </c:pt>
                </c:numCache>
              </c:numRef>
            </c:minus>
          </c:errBars>
          <c:cat>
            <c:strRef>
              <c:f>III.9!$A$4:$A$19</c:f>
              <c:strCache>
                <c:ptCount val="16"/>
                <c:pt idx="0">
                  <c:v> Føde-, drikke- og tobaksvarer</c:v>
                </c:pt>
                <c:pt idx="1">
                  <c:v> Tekstil og læder</c:v>
                </c:pt>
                <c:pt idx="2">
                  <c:v> Træ og papir</c:v>
                </c:pt>
                <c:pt idx="3">
                  <c:v> Trykkerier</c:v>
                </c:pt>
                <c:pt idx="4">
                  <c:v> Olie, plast- og gummiindustri</c:v>
                </c:pt>
                <c:pt idx="5">
                  <c:v> Kemi og medicin</c:v>
                </c:pt>
                <c:pt idx="6">
                  <c:v> Glas, beton, metal</c:v>
                </c:pt>
                <c:pt idx="7">
                  <c:v> Metalvarer</c:v>
                </c:pt>
                <c:pt idx="8">
                  <c:v> Elektronik</c:v>
                </c:pt>
                <c:pt idx="9">
                  <c:v> Elektrisk udstyr</c:v>
                </c:pt>
                <c:pt idx="10">
                  <c:v> Maskiner</c:v>
                </c:pt>
                <c:pt idx="11">
                  <c:v> Transportmidler</c:v>
                </c:pt>
                <c:pt idx="12">
                  <c:v> Møbler</c:v>
                </c:pt>
                <c:pt idx="13">
                  <c:v> Anden industri</c:v>
                </c:pt>
                <c:pt idx="14">
                  <c:v> Installation af maskiner</c:v>
                </c:pt>
                <c:pt idx="15">
                  <c:v> I alt</c:v>
                </c:pt>
              </c:strCache>
            </c:strRef>
          </c:cat>
          <c:val>
            <c:numRef>
              <c:f>III.9!$B$4:$B$19</c:f>
              <c:numCache>
                <c:formatCode>0.0</c:formatCode>
                <c:ptCount val="16"/>
                <c:pt idx="0">
                  <c:v>115.08199999999999</c:v>
                </c:pt>
                <c:pt idx="1">
                  <c:v>112.98399999999999</c:v>
                </c:pt>
                <c:pt idx="2">
                  <c:v>121.928</c:v>
                </c:pt>
                <c:pt idx="3">
                  <c:v>136.62899999999999</c:v>
                </c:pt>
                <c:pt idx="4">
                  <c:v>138.679</c:v>
                </c:pt>
                <c:pt idx="5">
                  <c:v>118.191</c:v>
                </c:pt>
                <c:pt idx="6">
                  <c:v>105.19799999999999</c:v>
                </c:pt>
                <c:pt idx="7">
                  <c:v>147.97999999999999</c:v>
                </c:pt>
                <c:pt idx="8">
                  <c:v>148.268</c:v>
                </c:pt>
                <c:pt idx="9">
                  <c:v>140.267</c:v>
                </c:pt>
                <c:pt idx="10">
                  <c:v>133.554</c:v>
                </c:pt>
                <c:pt idx="11">
                  <c:v>129.166</c:v>
                </c:pt>
                <c:pt idx="12">
                  <c:v>134.97499999999999</c:v>
                </c:pt>
                <c:pt idx="13">
                  <c:v>135.60499999999999</c:v>
                </c:pt>
                <c:pt idx="14">
                  <c:v>145.44999999999999</c:v>
                </c:pt>
                <c:pt idx="15">
                  <c:v>132.46899999999999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E-43FB-8BC6-BFBE4E268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045400"/>
        <c:axId val="679048024"/>
      </c:barChart>
      <c:barChart>
        <c:barDir val="bar"/>
        <c:grouping val="clustered"/>
        <c:varyColors val="0"/>
        <c:ser>
          <c:idx val="1"/>
          <c:order val="1"/>
          <c:tx>
            <c:v>SeriesForSecondaryAxis</c:v>
          </c:tx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III.9!$A$4:$A$18</c:f>
              <c:strCache>
                <c:ptCount val="15"/>
                <c:pt idx="0">
                  <c:v> Føde-, drikke- og tobaksvarer</c:v>
                </c:pt>
                <c:pt idx="1">
                  <c:v> Tekstil og læder</c:v>
                </c:pt>
                <c:pt idx="2">
                  <c:v> Træ og papir</c:v>
                </c:pt>
                <c:pt idx="3">
                  <c:v> Trykkerier</c:v>
                </c:pt>
                <c:pt idx="4">
                  <c:v> Olie, plast- og gummiindustri</c:v>
                </c:pt>
                <c:pt idx="5">
                  <c:v> Kemi og medicin</c:v>
                </c:pt>
                <c:pt idx="6">
                  <c:v> Glas, beton, metal</c:v>
                </c:pt>
                <c:pt idx="7">
                  <c:v> Metalvarer</c:v>
                </c:pt>
                <c:pt idx="8">
                  <c:v> Elektronik</c:v>
                </c:pt>
                <c:pt idx="9">
                  <c:v> Elektrisk udstyr</c:v>
                </c:pt>
                <c:pt idx="10">
                  <c:v> Maskiner</c:v>
                </c:pt>
                <c:pt idx="11">
                  <c:v> Transportmidler</c:v>
                </c:pt>
                <c:pt idx="12">
                  <c:v> Møbler</c:v>
                </c:pt>
                <c:pt idx="13">
                  <c:v> Anden industri</c:v>
                </c:pt>
                <c:pt idx="14">
                  <c:v> Installation af maskiner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0E-43FB-8BC6-BFBE4E268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015224"/>
        <c:axId val="679017520"/>
      </c:barChart>
      <c:catAx>
        <c:axId val="679045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679048024"/>
        <c:crosses val="min"/>
        <c:auto val="1"/>
        <c:lblAlgn val="ctr"/>
        <c:lblOffset val="100"/>
        <c:noMultiLvlLbl val="0"/>
      </c:catAx>
      <c:valAx>
        <c:axId val="679048024"/>
        <c:scaling>
          <c:orientation val="minMax"/>
          <c:max val="250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2400"/>
            </a:pPr>
            <a:endParaRPr lang="da-DK"/>
          </a:p>
        </c:txPr>
        <c:crossAx val="679045400"/>
        <c:crosses val="autoZero"/>
        <c:crossBetween val="between"/>
        <c:majorUnit val="50"/>
      </c:valAx>
      <c:valAx>
        <c:axId val="679017520"/>
        <c:scaling>
          <c:orientation val="minMax"/>
          <c:max val="1"/>
          <c:min val="0"/>
        </c:scaling>
        <c:delete val="1"/>
        <c:axPos val="t"/>
        <c:numFmt formatCode="#,##0" sourceLinked="0"/>
        <c:majorTickMark val="out"/>
        <c:minorTickMark val="none"/>
        <c:tickLblPos val="nextTo"/>
        <c:crossAx val="679015224"/>
        <c:crosses val="max"/>
        <c:crossBetween val="between"/>
        <c:majorUnit val="1"/>
      </c:valAx>
      <c:catAx>
        <c:axId val="679015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low"/>
        <c:crossAx val="679017520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458561</xdr:colOff>
      <xdr:row>2</xdr:row>
      <xdr:rowOff>113120</xdr:rowOff>
    </xdr:from>
    <xdr:to>
      <xdr:col>21</xdr:col>
      <xdr:colOff>366940</xdr:colOff>
      <xdr:row>39</xdr:row>
      <xdr:rowOff>156119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590924</xdr:colOff>
      <xdr:row>2</xdr:row>
      <xdr:rowOff>202826</xdr:rowOff>
    </xdr:from>
    <xdr:to>
      <xdr:col>23</xdr:col>
      <xdr:colOff>502024</xdr:colOff>
      <xdr:row>39</xdr:row>
      <xdr:rowOff>2988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448380</xdr:colOff>
      <xdr:row>5</xdr:row>
      <xdr:rowOff>142875</xdr:rowOff>
    </xdr:from>
    <xdr:to>
      <xdr:col>23</xdr:col>
      <xdr:colOff>359480</xdr:colOff>
      <xdr:row>49</xdr:row>
      <xdr:rowOff>85146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0.87488</cdr:x>
      <cdr:y>0.87384</cdr:y>
    </cdr:from>
    <cdr:to>
      <cdr:x>0.99753</cdr:x>
      <cdr:y>0.93189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8937296" y="6598093"/>
          <a:ext cx="1252868" cy="438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200">
              <a:solidFill>
                <a:srgbClr val="000000"/>
              </a:solidFill>
              <a:latin typeface="Arial" panose="020B0604020202020204" pitchFamily="34" charset="0"/>
            </a:rPr>
            <a:t>Pct</a:t>
          </a:r>
          <a:r>
            <a:rPr lang="da-DK" sz="2000">
              <a:solidFill>
                <a:srgbClr val="000000"/>
              </a:solidFill>
              <a:latin typeface="Arial" panose="020B0604020202020204" pitchFamily="34" charset="0"/>
            </a:rPr>
            <a:t>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251734</xdr:colOff>
      <xdr:row>2</xdr:row>
      <xdr:rowOff>133802</xdr:rowOff>
    </xdr:from>
    <xdr:to>
      <xdr:col>26</xdr:col>
      <xdr:colOff>162833</xdr:colOff>
      <xdr:row>40</xdr:row>
      <xdr:rowOff>22677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2001 = 100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451509</xdr:colOff>
      <xdr:row>4</xdr:row>
      <xdr:rowOff>84918</xdr:rowOff>
    </xdr:from>
    <xdr:to>
      <xdr:col>21</xdr:col>
      <xdr:colOff>384835</xdr:colOff>
      <xdr:row>43</xdr:row>
      <xdr:rowOff>71220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0.85435</cdr:x>
      <cdr:y>0.94043</cdr:y>
    </cdr:from>
    <cdr:to>
      <cdr:x>0.99745</cdr:x>
      <cdr:y>0.99617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8517491" y="6468608"/>
          <a:ext cx="142660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 pr. GJ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361662</xdr:colOff>
      <xdr:row>2</xdr:row>
      <xdr:rowOff>11545</xdr:rowOff>
    </xdr:from>
    <xdr:to>
      <xdr:col>21</xdr:col>
      <xdr:colOff>43873</xdr:colOff>
      <xdr:row>40</xdr:row>
      <xdr:rowOff>50511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2001 = 100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3" y="50800"/>
          <a:ext cx="138732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308881</xdr:colOff>
      <xdr:row>4</xdr:row>
      <xdr:rowOff>158750</xdr:rowOff>
    </xdr:from>
    <xdr:to>
      <xdr:col>20</xdr:col>
      <xdr:colOff>217261</xdr:colOff>
      <xdr:row>42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0.84331</cdr:x>
      <cdr:y>0.93269</cdr:y>
    </cdr:from>
    <cdr:to>
      <cdr:x>0.98218</cdr:x>
      <cdr:y>0.97596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8721541" y="6159495"/>
          <a:ext cx="1436198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4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108178</xdr:colOff>
      <xdr:row>4</xdr:row>
      <xdr:rowOff>124732</xdr:rowOff>
    </xdr:from>
    <xdr:to>
      <xdr:col>24</xdr:col>
      <xdr:colOff>502332</xdr:colOff>
      <xdr:row>42</xdr:row>
      <xdr:rowOff>9071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Mio. GJ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420006</xdr:colOff>
      <xdr:row>3</xdr:row>
      <xdr:rowOff>106590</xdr:rowOff>
    </xdr:from>
    <xdr:to>
      <xdr:col>22</xdr:col>
      <xdr:colOff>332921</xdr:colOff>
      <xdr:row>40</xdr:row>
      <xdr:rowOff>165555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0.18876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131" y="50800"/>
          <a:ext cx="192850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Mio. ton CO</a:t>
          </a:r>
          <a:r>
            <a:rPr lang="da-DK" sz="2600" baseline="-25000">
              <a:solidFill>
                <a:srgbClr val="000000"/>
              </a:solidFill>
              <a:latin typeface="Arial" panose="020B0604020202020204" pitchFamily="34" charset="0"/>
            </a:rPr>
            <a:t>2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358321</xdr:colOff>
      <xdr:row>2</xdr:row>
      <xdr:rowOff>131288</xdr:rowOff>
    </xdr:from>
    <xdr:to>
      <xdr:col>23</xdr:col>
      <xdr:colOff>414193</xdr:colOff>
      <xdr:row>40</xdr:row>
      <xdr:rowOff>168811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0.20535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09132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Mio. ton CO</a:t>
          </a:r>
          <a:r>
            <a:rPr lang="da-DK" sz="1600">
              <a:solidFill>
                <a:srgbClr val="000000"/>
              </a:solidFill>
              <a:latin typeface="Arial" panose="020B0604020202020204" pitchFamily="34" charset="0"/>
            </a:rPr>
            <a:t>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122918</xdr:colOff>
      <xdr:row>4</xdr:row>
      <xdr:rowOff>0</xdr:rowOff>
    </xdr:from>
    <xdr:to>
      <xdr:col>20</xdr:col>
      <xdr:colOff>40368</xdr:colOff>
      <xdr:row>39</xdr:row>
      <xdr:rowOff>115661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2"/>
  </sheetPr>
  <dimension ref="A1:AIS78"/>
  <sheetViews>
    <sheetView tabSelected="1" zoomScaleNormal="100" workbookViewId="0"/>
  </sheetViews>
  <sheetFormatPr defaultColWidth="8.85546875" defaultRowHeight="16.5" customHeight="1" x14ac:dyDescent="0.2"/>
  <cols>
    <col min="1" max="1" width="20.7109375" style="2" customWidth="1"/>
    <col min="2" max="2" width="85.85546875" style="2" customWidth="1"/>
    <col min="3" max="3" width="10.42578125" style="13" hidden="1" customWidth="1"/>
    <col min="4" max="16384" width="8.85546875" style="2"/>
  </cols>
  <sheetData>
    <row r="1" spans="1:929" s="1" customFormat="1" ht="36.75" customHeight="1" x14ac:dyDescent="0.25">
      <c r="A1" s="10" t="s">
        <v>27</v>
      </c>
      <c r="B1" s="5"/>
      <c r="C1" s="38"/>
    </row>
    <row r="2" spans="1:929" s="1" customFormat="1" ht="36.75" customHeight="1" x14ac:dyDescent="0.25">
      <c r="A2" s="10" t="s">
        <v>5</v>
      </c>
      <c r="B2" s="10" t="s">
        <v>28</v>
      </c>
      <c r="C2" s="38"/>
    </row>
    <row r="3" spans="1:929" s="1" customFormat="1" ht="14.25" customHeight="1" x14ac:dyDescent="0.2">
      <c r="A3" s="6"/>
      <c r="B3" s="7"/>
      <c r="C3" s="39"/>
      <c r="D3" s="3"/>
      <c r="E3" s="3"/>
      <c r="F3" s="3"/>
    </row>
    <row r="4" spans="1:929" ht="16.5" customHeight="1" x14ac:dyDescent="0.2">
      <c r="A4" s="8" t="s">
        <v>0</v>
      </c>
      <c r="B4" s="9"/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</row>
    <row r="6" spans="1:929" ht="16.5" customHeight="1" x14ac:dyDescent="0.25">
      <c r="A6" s="43" t="s">
        <v>1</v>
      </c>
      <c r="B6" s="43" t="s">
        <v>2</v>
      </c>
      <c r="C6" s="40"/>
    </row>
    <row r="7" spans="1:929" ht="16.5" customHeight="1" x14ac:dyDescent="0.25">
      <c r="A7" s="44" t="s">
        <v>22</v>
      </c>
      <c r="B7" s="44" t="s">
        <v>108</v>
      </c>
      <c r="C7" s="41" t="s">
        <v>22</v>
      </c>
    </row>
    <row r="8" spans="1:929" ht="16.5" customHeight="1" x14ac:dyDescent="0.2">
      <c r="A8" s="45" t="str">
        <f t="shared" ref="A8:A14" si="0">HYPERLINK("#" &amp; "'" &amp; C8 &amp; "'!A1",C8)</f>
        <v>III.1</v>
      </c>
      <c r="B8" s="45" t="str">
        <f t="shared" ref="B8:B14" ca="1" si="1">HYPERLINK("#" &amp; "'"&amp;C8&amp;"'!A1",INDIRECT("'"&amp;C8&amp;"'"&amp;"!$B$1"))</f>
        <v>Fremstillingsvirksomheders produktion og energiforbrug</v>
      </c>
      <c r="C8" s="42" t="s">
        <v>23</v>
      </c>
    </row>
    <row r="9" spans="1:929" ht="16.5" customHeight="1" x14ac:dyDescent="0.2">
      <c r="A9" s="45" t="str">
        <f t="shared" si="0"/>
        <v>III.2</v>
      </c>
      <c r="B9" s="45" t="str">
        <f t="shared" ca="1" si="1"/>
        <v>Energiforbrug i danske fremstillingsvirksomheder</v>
      </c>
      <c r="C9" s="42" t="s">
        <v>6</v>
      </c>
    </row>
    <row r="10" spans="1:929" ht="16.5" customHeight="1" x14ac:dyDescent="0.2">
      <c r="A10" s="45" t="str">
        <f t="shared" si="0"/>
        <v>III.3</v>
      </c>
      <c r="B10" s="46" t="str">
        <f ca="1">HYPERLINK("#" &amp; "'"&amp;C10&amp;"'!A1",INDIRECT("'"&amp;C10&amp;"'"&amp;"!$B$1"))</f>
        <v>Udviklingen i CO2-udledninger fra forskellige brancher</v>
      </c>
      <c r="C10" s="42" t="s">
        <v>7</v>
      </c>
    </row>
    <row r="11" spans="1:929" ht="16.5" customHeight="1" x14ac:dyDescent="0.2">
      <c r="A11" s="45" t="str">
        <f t="shared" si="0"/>
        <v>III.4</v>
      </c>
      <c r="B11" s="45" t="str">
        <f t="shared" ca="1" si="1"/>
        <v>Danske fremstillingsvirksomheders CO2-udledninger</v>
      </c>
      <c r="C11" s="42" t="s">
        <v>8</v>
      </c>
    </row>
    <row r="12" spans="1:929" ht="16.5" customHeight="1" x14ac:dyDescent="0.2">
      <c r="A12" s="45" t="str">
        <f t="shared" si="0"/>
        <v>III.5</v>
      </c>
      <c r="B12" s="45" t="str">
        <f t="shared" ca="1" si="1"/>
        <v>CO2-udledning i fravær af teknologi og industridynamik</v>
      </c>
      <c r="C12" s="42" t="s">
        <v>24</v>
      </c>
    </row>
    <row r="13" spans="1:929" ht="16.5" customHeight="1" x14ac:dyDescent="0.2">
      <c r="A13" s="45" t="str">
        <f t="shared" si="0"/>
        <v>III.6</v>
      </c>
      <c r="B13" s="45" t="str">
        <f t="shared" ca="1" si="1"/>
        <v>Drivkræfter bag udledningsintensiteten</v>
      </c>
      <c r="C13" s="42" t="s">
        <v>9</v>
      </c>
    </row>
    <row r="14" spans="1:929" ht="16.5" customHeight="1" x14ac:dyDescent="0.2">
      <c r="A14" s="45" t="str">
        <f t="shared" si="0"/>
        <v>III.7</v>
      </c>
      <c r="B14" s="45" t="str">
        <f t="shared" ca="1" si="1"/>
        <v>Brancheforskelle</v>
      </c>
      <c r="C14" s="42" t="s">
        <v>10</v>
      </c>
    </row>
    <row r="15" spans="1:929" ht="16.5" customHeight="1" x14ac:dyDescent="0.2">
      <c r="C15" s="40"/>
    </row>
    <row r="16" spans="1:929" ht="16.5" customHeight="1" x14ac:dyDescent="0.25">
      <c r="A16" s="44" t="s">
        <v>3</v>
      </c>
      <c r="B16" s="44" t="s">
        <v>109</v>
      </c>
      <c r="C16" s="41" t="s">
        <v>3</v>
      </c>
    </row>
    <row r="17" spans="1:3" ht="16.5" customHeight="1" x14ac:dyDescent="0.2">
      <c r="A17" s="45" t="str">
        <f>HYPERLINK("#" &amp; "'" &amp; C17 &amp; "'!A1",C17)</f>
        <v>III.8</v>
      </c>
      <c r="B17" s="45" t="str">
        <f ca="1">HYPERLINK("#" &amp; "'"&amp;C17&amp;"'!A1",INDIRECT("'"&amp;C17&amp;"'"&amp;"!$B$1"))</f>
        <v>Danske energipriser</v>
      </c>
      <c r="C17" s="42" t="s">
        <v>15</v>
      </c>
    </row>
    <row r="18" spans="1:3" ht="16.5" customHeight="1" x14ac:dyDescent="0.2">
      <c r="A18" s="45" t="str">
        <f>HYPERLINK("#" &amp; "'" &amp; C18 &amp; "'!A1",C18)</f>
        <v>III.9</v>
      </c>
      <c r="B18" s="45" t="str">
        <f ca="1">HYPERLINK("#" &amp; "'"&amp;C18&amp;"'!A1",INDIRECT("'"&amp;C18&amp;"'"&amp;"!$B$1"))</f>
        <v>Virksomhedernes energipriser</v>
      </c>
      <c r="C18" s="42" t="s">
        <v>16</v>
      </c>
    </row>
    <row r="19" spans="1:3" ht="16.5" customHeight="1" x14ac:dyDescent="0.2">
      <c r="A19" s="45" t="str">
        <f t="shared" ref="A19" si="2">HYPERLINK("#" &amp; C19 &amp; "!A1",C19)</f>
        <v>III.10</v>
      </c>
      <c r="B19" s="45" t="str">
        <f t="shared" ref="B19" ca="1" si="3">HYPERLINK("#" &amp; C19 &amp; "!A1",INDIRECT("'" &amp; C19 &amp; "'" &amp;"!$B$1"))</f>
        <v>Energiprisernes bidrag til lavere udledningsintensiteter</v>
      </c>
      <c r="C19" s="42" t="s">
        <v>107</v>
      </c>
    </row>
    <row r="20" spans="1:3" ht="16.5" customHeight="1" x14ac:dyDescent="0.2">
      <c r="C20" s="40"/>
    </row>
    <row r="21" spans="1:3" ht="16.5" customHeight="1" x14ac:dyDescent="0.25">
      <c r="A21" s="44" t="s">
        <v>4</v>
      </c>
      <c r="B21" s="44" t="s">
        <v>110</v>
      </c>
      <c r="C21" s="41" t="s">
        <v>4</v>
      </c>
    </row>
    <row r="22" spans="1:3" ht="16.5" customHeight="1" x14ac:dyDescent="0.2">
      <c r="A22" s="45" t="str">
        <f>HYPERLINK("#" &amp; C22 &amp; "!A1",C22)</f>
        <v>III.12</v>
      </c>
      <c r="B22" s="45" t="str">
        <f t="shared" ref="B22" ca="1" si="4">HYPERLINK("#" &amp; C22 &amp; "!A1",INDIRECT("'" &amp; C22 &amp; "'" &amp;"!$B$1"))</f>
        <v>Overvæltningselasticiteten</v>
      </c>
      <c r="C22" s="42" t="s">
        <v>26</v>
      </c>
    </row>
    <row r="41" spans="1:2" ht="16.5" customHeight="1" x14ac:dyDescent="0.2">
      <c r="A41" s="4"/>
      <c r="B41" s="4"/>
    </row>
    <row r="42" spans="1:2" ht="16.5" customHeight="1" x14ac:dyDescent="0.2">
      <c r="A42" s="4"/>
      <c r="B42" s="4"/>
    </row>
    <row r="43" spans="1:2" ht="16.5" customHeight="1" x14ac:dyDescent="0.2">
      <c r="A43" s="4"/>
      <c r="B43" s="4"/>
    </row>
    <row r="44" spans="1:2" ht="16.5" customHeight="1" x14ac:dyDescent="0.2">
      <c r="A44" s="4"/>
      <c r="B44" s="4"/>
    </row>
    <row r="45" spans="1:2" ht="16.5" customHeight="1" x14ac:dyDescent="0.2">
      <c r="A45" s="4"/>
      <c r="B45" s="4"/>
    </row>
    <row r="46" spans="1:2" ht="16.5" customHeight="1" x14ac:dyDescent="0.2">
      <c r="A46" s="4"/>
      <c r="B46" s="4"/>
    </row>
    <row r="47" spans="1:2" ht="16.5" customHeight="1" x14ac:dyDescent="0.2">
      <c r="A47" s="4"/>
      <c r="B47" s="4"/>
    </row>
    <row r="48" spans="1:2" ht="16.5" customHeight="1" x14ac:dyDescent="0.2">
      <c r="A48" s="4"/>
      <c r="B48" s="4"/>
    </row>
    <row r="49" spans="1:2" ht="16.5" customHeight="1" x14ac:dyDescent="0.2">
      <c r="A49" s="4"/>
      <c r="B49" s="4"/>
    </row>
    <row r="50" spans="1:2" ht="16.5" customHeight="1" x14ac:dyDescent="0.2">
      <c r="A50" s="4"/>
      <c r="B50" s="4"/>
    </row>
    <row r="51" spans="1:2" ht="16.5" customHeight="1" x14ac:dyDescent="0.2">
      <c r="A51" s="4"/>
      <c r="B51" s="4"/>
    </row>
    <row r="52" spans="1:2" ht="16.5" customHeight="1" x14ac:dyDescent="0.2">
      <c r="A52" s="4"/>
      <c r="B52" s="4"/>
    </row>
    <row r="72" spans="6:6" ht="16.5" customHeight="1" x14ac:dyDescent="0.2">
      <c r="F72" s="2" t="str">
        <f t="shared" ref="F72:F78" si="5">LOWER(B54)</f>
        <v/>
      </c>
    </row>
    <row r="78" spans="6:6" ht="16.5" customHeight="1" x14ac:dyDescent="0.2">
      <c r="F78" s="2" t="str">
        <f t="shared" si="5"/>
        <v/>
      </c>
    </row>
  </sheetData>
  <hyperlinks>
    <hyperlink ref="C9" location="III.2!A1" display="III.2"/>
    <hyperlink ref="C11" location="III.4!A1" display="III.4"/>
    <hyperlink ref="C12" location="III.5b!A1" display="III.5b"/>
    <hyperlink ref="C13" location="III.6!A1" display="III.6"/>
    <hyperlink ref="C14" location="III.7!A1" display="III.7"/>
    <hyperlink ref="C17" location="III.9!A1" display="III.9"/>
    <hyperlink ref="C18" location="III.10a!A1" display="III.10a"/>
    <hyperlink ref="C8" location="III.1!A1" display="III.1"/>
    <hyperlink ref="C19" location="III.10a!A1" display="III.10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D19"/>
  <sheetViews>
    <sheetView zoomScale="60" zoomScaleNormal="60" workbookViewId="0">
      <selection activeCell="A2" sqref="A2"/>
    </sheetView>
  </sheetViews>
  <sheetFormatPr defaultColWidth="8.85546875" defaultRowHeight="14.25" x14ac:dyDescent="0.2"/>
  <cols>
    <col min="1" max="1" width="32" style="18" bestFit="1" customWidth="1"/>
    <col min="2" max="2" width="10" style="2" bestFit="1" customWidth="1"/>
    <col min="3" max="3" width="28.28515625" style="2" bestFit="1" customWidth="1"/>
    <col min="4" max="4" width="27.140625" style="2" bestFit="1" customWidth="1"/>
    <col min="5" max="16384" width="8.85546875" style="2"/>
  </cols>
  <sheetData>
    <row r="1" spans="1:4" s="12" customFormat="1" ht="36" customHeight="1" x14ac:dyDescent="0.25">
      <c r="A1" s="16" t="s">
        <v>14</v>
      </c>
      <c r="B1" s="17" t="s">
        <v>113</v>
      </c>
    </row>
    <row r="2" spans="1:4" s="12" customFormat="1" ht="36" customHeight="1" x14ac:dyDescent="0.25">
      <c r="A2" s="23" t="str">
        <f>HYPERLINK("#Indhold!A1","Retur til forside")</f>
        <v>Retur til forside</v>
      </c>
    </row>
    <row r="3" spans="1:4" x14ac:dyDescent="0.2">
      <c r="A3" s="47"/>
      <c r="B3" s="48" t="s">
        <v>96</v>
      </c>
      <c r="C3" s="48" t="s">
        <v>97</v>
      </c>
      <c r="D3" s="48" t="s">
        <v>98</v>
      </c>
    </row>
    <row r="4" spans="1:4" x14ac:dyDescent="0.2">
      <c r="A4" s="18" t="s">
        <v>81</v>
      </c>
      <c r="B4" s="15">
        <v>115.08199999999999</v>
      </c>
      <c r="C4" s="15">
        <v>61.738</v>
      </c>
      <c r="D4" s="15">
        <v>61.738</v>
      </c>
    </row>
    <row r="5" spans="1:4" x14ac:dyDescent="0.2">
      <c r="A5" s="18" t="s">
        <v>82</v>
      </c>
      <c r="B5" s="15">
        <v>112.98399999999999</v>
      </c>
      <c r="C5" s="15">
        <v>43.186</v>
      </c>
      <c r="D5" s="15">
        <v>43.186</v>
      </c>
    </row>
    <row r="6" spans="1:4" x14ac:dyDescent="0.2">
      <c r="A6" s="18" t="s">
        <v>83</v>
      </c>
      <c r="B6" s="15">
        <v>121.928</v>
      </c>
      <c r="C6" s="15">
        <v>40.497999999999998</v>
      </c>
      <c r="D6" s="15">
        <v>40.497999999999998</v>
      </c>
    </row>
    <row r="7" spans="1:4" x14ac:dyDescent="0.2">
      <c r="A7" s="18" t="s">
        <v>84</v>
      </c>
      <c r="B7" s="15">
        <v>136.62899999999999</v>
      </c>
      <c r="C7" s="15">
        <v>21.515999999999998</v>
      </c>
      <c r="D7" s="15">
        <v>21.515999999999998</v>
      </c>
    </row>
    <row r="8" spans="1:4" x14ac:dyDescent="0.2">
      <c r="A8" s="18" t="s">
        <v>85</v>
      </c>
      <c r="B8" s="15">
        <v>138.679</v>
      </c>
      <c r="C8" s="15">
        <v>57.22</v>
      </c>
      <c r="D8" s="15">
        <v>57.22</v>
      </c>
    </row>
    <row r="9" spans="1:4" x14ac:dyDescent="0.2">
      <c r="A9" s="18" t="s">
        <v>86</v>
      </c>
      <c r="B9" s="15">
        <v>118.191</v>
      </c>
      <c r="C9" s="15">
        <v>64.078000000000003</v>
      </c>
      <c r="D9" s="15">
        <v>64.078000000000003</v>
      </c>
    </row>
    <row r="10" spans="1:4" x14ac:dyDescent="0.2">
      <c r="A10" s="18" t="s">
        <v>87</v>
      </c>
      <c r="B10" s="15">
        <v>105.19799999999999</v>
      </c>
      <c r="C10" s="15">
        <v>74.611999999999995</v>
      </c>
      <c r="D10" s="15">
        <v>74.611999999999995</v>
      </c>
    </row>
    <row r="11" spans="1:4" x14ac:dyDescent="0.2">
      <c r="A11" s="18" t="s">
        <v>88</v>
      </c>
      <c r="B11" s="15">
        <v>147.97999999999999</v>
      </c>
      <c r="C11" s="15">
        <v>51.094000000000001</v>
      </c>
      <c r="D11" s="15">
        <v>51.094000000000001</v>
      </c>
    </row>
    <row r="12" spans="1:4" x14ac:dyDescent="0.2">
      <c r="A12" s="18" t="s">
        <v>89</v>
      </c>
      <c r="B12" s="15">
        <v>148.268</v>
      </c>
      <c r="C12" s="15">
        <v>54.158000000000001</v>
      </c>
      <c r="D12" s="15">
        <v>54.158000000000001</v>
      </c>
    </row>
    <row r="13" spans="1:4" x14ac:dyDescent="0.2">
      <c r="A13" s="18" t="s">
        <v>90</v>
      </c>
      <c r="B13" s="15">
        <v>140.267</v>
      </c>
      <c r="C13" s="15">
        <v>54.398000000000003</v>
      </c>
      <c r="D13" s="15">
        <v>54.398000000000003</v>
      </c>
    </row>
    <row r="14" spans="1:4" x14ac:dyDescent="0.2">
      <c r="A14" s="18" t="s">
        <v>91</v>
      </c>
      <c r="B14" s="15">
        <v>133.554</v>
      </c>
      <c r="C14" s="15">
        <v>45.411999999999999</v>
      </c>
      <c r="D14" s="15">
        <v>45.411999999999999</v>
      </c>
    </row>
    <row r="15" spans="1:4" x14ac:dyDescent="0.2">
      <c r="A15" s="18" t="s">
        <v>92</v>
      </c>
      <c r="B15" s="15">
        <v>129.166</v>
      </c>
      <c r="C15" s="15">
        <v>74.293999999999997</v>
      </c>
      <c r="D15" s="15">
        <v>74.293999999999997</v>
      </c>
    </row>
    <row r="16" spans="1:4" x14ac:dyDescent="0.2">
      <c r="A16" s="18" t="s">
        <v>93</v>
      </c>
      <c r="B16" s="15">
        <v>134.97499999999999</v>
      </c>
      <c r="C16" s="15">
        <v>46.021999999999998</v>
      </c>
      <c r="D16" s="15">
        <v>46.021999999999998</v>
      </c>
    </row>
    <row r="17" spans="1:4" x14ac:dyDescent="0.2">
      <c r="A17" s="18" t="s">
        <v>94</v>
      </c>
      <c r="B17" s="15">
        <v>135.60499999999999</v>
      </c>
      <c r="C17" s="15">
        <v>43.238</v>
      </c>
      <c r="D17" s="15">
        <v>43.238</v>
      </c>
    </row>
    <row r="18" spans="1:4" x14ac:dyDescent="0.2">
      <c r="A18" s="18" t="s">
        <v>95</v>
      </c>
      <c r="B18" s="15">
        <v>145.44999999999999</v>
      </c>
      <c r="C18" s="15">
        <v>51.061999999999998</v>
      </c>
      <c r="D18" s="15">
        <v>51.061999999999998</v>
      </c>
    </row>
    <row r="19" spans="1:4" x14ac:dyDescent="0.2">
      <c r="A19" s="18" t="s">
        <v>115</v>
      </c>
      <c r="B19" s="15">
        <v>132.46899999999999</v>
      </c>
      <c r="C19" s="15">
        <v>60.09</v>
      </c>
      <c r="D19" s="15">
        <v>60.09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H7"/>
  <sheetViews>
    <sheetView zoomScale="60" zoomScaleNormal="60" workbookViewId="0">
      <selection activeCell="A2" sqref="A2"/>
    </sheetView>
  </sheetViews>
  <sheetFormatPr defaultColWidth="8.85546875" defaultRowHeight="14.25" x14ac:dyDescent="0.2"/>
  <cols>
    <col min="1" max="1" width="21.7109375" style="18" bestFit="1" customWidth="1"/>
    <col min="2" max="2" width="18.85546875" style="2" customWidth="1"/>
    <col min="3" max="3" width="24" style="2" bestFit="1" customWidth="1"/>
    <col min="4" max="4" width="8.28515625" style="2" customWidth="1"/>
    <col min="5" max="16384" width="8.85546875" style="2"/>
  </cols>
  <sheetData>
    <row r="1" spans="1:8" s="12" customFormat="1" ht="36" customHeight="1" x14ac:dyDescent="0.25">
      <c r="A1" s="16" t="s">
        <v>106</v>
      </c>
      <c r="B1" s="17" t="s">
        <v>100</v>
      </c>
    </row>
    <row r="2" spans="1:8" s="12" customFormat="1" ht="36" customHeight="1" x14ac:dyDescent="0.25">
      <c r="A2" s="23" t="str">
        <f>HYPERLINK("#Indhold!A1","Retur til forside")</f>
        <v>Retur til forside</v>
      </c>
    </row>
    <row r="3" spans="1:8" x14ac:dyDescent="0.2">
      <c r="A3" s="47"/>
      <c r="B3" s="48" t="s">
        <v>50</v>
      </c>
      <c r="C3" s="48" t="s">
        <v>99</v>
      </c>
    </row>
    <row r="4" spans="1:8" x14ac:dyDescent="0.2">
      <c r="A4" s="18" t="s">
        <v>114</v>
      </c>
      <c r="B4" s="15">
        <v>-81.08</v>
      </c>
      <c r="C4" s="15">
        <v>-12.51718</v>
      </c>
    </row>
    <row r="5" spans="1:8" x14ac:dyDescent="0.2">
      <c r="A5" s="18" t="s">
        <v>52</v>
      </c>
      <c r="B5" s="15">
        <v>-54.264499999999998</v>
      </c>
      <c r="C5" s="15">
        <v>-19.6023</v>
      </c>
      <c r="E5" s="15"/>
      <c r="F5" s="15"/>
      <c r="G5" s="15"/>
      <c r="H5" s="15"/>
    </row>
    <row r="6" spans="1:8" x14ac:dyDescent="0.2">
      <c r="A6" s="18" t="s">
        <v>53</v>
      </c>
      <c r="B6" s="15">
        <v>-26.816020000000002</v>
      </c>
      <c r="C6" s="15">
        <v>7</v>
      </c>
      <c r="E6" s="15"/>
      <c r="F6" s="15"/>
      <c r="G6" s="15"/>
      <c r="H6" s="15"/>
    </row>
    <row r="7" spans="1:8" x14ac:dyDescent="0.2">
      <c r="B7" s="24"/>
      <c r="C7" s="24"/>
      <c r="D7" s="2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B19"/>
  <sheetViews>
    <sheetView zoomScale="60" zoomScaleNormal="60" workbookViewId="0">
      <selection activeCell="A2" sqref="A2"/>
    </sheetView>
  </sheetViews>
  <sheetFormatPr defaultRowHeight="14.25" x14ac:dyDescent="0.2"/>
  <cols>
    <col min="1" max="1" width="29.7109375" style="18" bestFit="1" customWidth="1"/>
    <col min="2" max="16384" width="9.140625" style="2"/>
  </cols>
  <sheetData>
    <row r="1" spans="1:2" s="12" customFormat="1" ht="36" customHeight="1" x14ac:dyDescent="0.25">
      <c r="A1" s="16" t="s">
        <v>21</v>
      </c>
      <c r="B1" s="17" t="s">
        <v>105</v>
      </c>
    </row>
    <row r="2" spans="1:2" s="12" customFormat="1" ht="36" customHeight="1" x14ac:dyDescent="0.25">
      <c r="A2" s="23" t="str">
        <f>HYPERLINK("#Indhold!A1","Retur til forside")</f>
        <v>Retur til forside</v>
      </c>
    </row>
    <row r="3" spans="1:2" x14ac:dyDescent="0.2">
      <c r="A3" s="47"/>
      <c r="B3" s="48" t="s">
        <v>104</v>
      </c>
    </row>
    <row r="4" spans="1:2" x14ac:dyDescent="0.2">
      <c r="A4" s="18" t="s">
        <v>101</v>
      </c>
      <c r="B4" s="37">
        <v>0.46200000000000002</v>
      </c>
    </row>
    <row r="5" spans="1:2" x14ac:dyDescent="0.2">
      <c r="A5" s="33" t="s">
        <v>57</v>
      </c>
      <c r="B5" s="37">
        <v>0.53</v>
      </c>
    </row>
    <row r="6" spans="1:2" x14ac:dyDescent="0.2">
      <c r="A6" s="18" t="s">
        <v>63</v>
      </c>
      <c r="B6" s="37">
        <v>0.65800000000000003</v>
      </c>
    </row>
    <row r="7" spans="1:2" x14ac:dyDescent="0.2">
      <c r="A7" s="18" t="s">
        <v>64</v>
      </c>
      <c r="B7" s="37">
        <v>0.67800000000000005</v>
      </c>
    </row>
    <row r="8" spans="1:2" x14ac:dyDescent="0.2">
      <c r="A8" s="33" t="s">
        <v>56</v>
      </c>
      <c r="B8" s="37">
        <v>0.69199999999999995</v>
      </c>
    </row>
    <row r="9" spans="1:2" x14ac:dyDescent="0.2">
      <c r="A9" s="18" t="s">
        <v>60</v>
      </c>
      <c r="B9" s="37">
        <v>0.76500000000000001</v>
      </c>
    </row>
    <row r="10" spans="1:2" x14ac:dyDescent="0.2">
      <c r="A10" s="18" t="s">
        <v>59</v>
      </c>
      <c r="B10" s="37">
        <v>0.76600000000000001</v>
      </c>
    </row>
    <row r="11" spans="1:2" x14ac:dyDescent="0.2">
      <c r="A11" s="18" t="s">
        <v>62</v>
      </c>
      <c r="B11" s="37">
        <v>0.81100000000000005</v>
      </c>
    </row>
    <row r="12" spans="1:2" x14ac:dyDescent="0.2">
      <c r="A12" s="18" t="s">
        <v>102</v>
      </c>
      <c r="B12" s="37">
        <v>0.84</v>
      </c>
    </row>
    <row r="13" spans="1:2" x14ac:dyDescent="0.2">
      <c r="A13" s="18" t="s">
        <v>65</v>
      </c>
      <c r="B13" s="37">
        <v>0.84</v>
      </c>
    </row>
    <row r="14" spans="1:2" x14ac:dyDescent="0.2">
      <c r="A14" s="18" t="s">
        <v>54</v>
      </c>
      <c r="B14" s="37">
        <v>0.84499999999999997</v>
      </c>
    </row>
    <row r="15" spans="1:2" x14ac:dyDescent="0.2">
      <c r="A15" s="18" t="s">
        <v>66</v>
      </c>
      <c r="B15" s="37">
        <v>0.872</v>
      </c>
    </row>
    <row r="16" spans="1:2" x14ac:dyDescent="0.2">
      <c r="A16" s="18" t="s">
        <v>58</v>
      </c>
      <c r="B16" s="37">
        <v>0.93600000000000005</v>
      </c>
    </row>
    <row r="17" spans="1:2" x14ac:dyDescent="0.2">
      <c r="A17" s="18" t="s">
        <v>55</v>
      </c>
      <c r="B17" s="37">
        <v>0.94</v>
      </c>
    </row>
    <row r="18" spans="1:2" x14ac:dyDescent="0.2">
      <c r="A18" s="18" t="s">
        <v>67</v>
      </c>
      <c r="B18" s="37">
        <v>0.95</v>
      </c>
    </row>
    <row r="19" spans="1:2" x14ac:dyDescent="0.2">
      <c r="A19" s="18" t="s">
        <v>103</v>
      </c>
      <c r="B19" s="37">
        <v>1.167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C24"/>
  <sheetViews>
    <sheetView zoomScale="60" zoomScaleNormal="60" workbookViewId="0">
      <selection activeCell="A2" sqref="A2"/>
    </sheetView>
  </sheetViews>
  <sheetFormatPr defaultRowHeight="14.25" x14ac:dyDescent="0.2"/>
  <cols>
    <col min="1" max="1" width="21.5703125" style="18" bestFit="1" customWidth="1"/>
    <col min="2" max="2" width="14.42578125" style="2" bestFit="1" customWidth="1"/>
    <col min="3" max="3" width="12" style="2" bestFit="1" customWidth="1"/>
    <col min="4" max="16384" width="9.140625" style="2"/>
  </cols>
  <sheetData>
    <row r="1" spans="1:3" s="12" customFormat="1" ht="36" customHeight="1" x14ac:dyDescent="0.25">
      <c r="A1" s="16" t="s">
        <v>17</v>
      </c>
      <c r="B1" s="17" t="s">
        <v>30</v>
      </c>
    </row>
    <row r="2" spans="1:3" s="12" customFormat="1" ht="36" customHeight="1" x14ac:dyDescent="0.25">
      <c r="A2" s="23" t="str">
        <f>HYPERLINK("#Indhold!A1","Retur til forside")</f>
        <v>Retur til forside</v>
      </c>
    </row>
    <row r="3" spans="1:3" s="11" customFormat="1" ht="15" x14ac:dyDescent="0.25">
      <c r="A3" s="21"/>
      <c r="B3" s="19" t="s">
        <v>31</v>
      </c>
      <c r="C3" s="19" t="s">
        <v>29</v>
      </c>
    </row>
    <row r="4" spans="1:3" s="11" customFormat="1" x14ac:dyDescent="0.25">
      <c r="A4" s="22">
        <v>2001</v>
      </c>
      <c r="B4" s="20">
        <v>100</v>
      </c>
      <c r="C4" s="20">
        <v>100</v>
      </c>
    </row>
    <row r="5" spans="1:3" x14ac:dyDescent="0.2">
      <c r="A5" s="18">
        <v>2002</v>
      </c>
      <c r="B5" s="15">
        <f>(B4-B6)/2+B6</f>
        <v>98.3098292312214</v>
      </c>
      <c r="C5" s="15">
        <f>(C4-C6)/2+C6</f>
        <v>99.297297297297291</v>
      </c>
    </row>
    <row r="6" spans="1:3" x14ac:dyDescent="0.2">
      <c r="A6" s="18">
        <v>2003</v>
      </c>
      <c r="B6" s="15">
        <v>96.6196584624428</v>
      </c>
      <c r="C6" s="15">
        <v>98.594594594594597</v>
      </c>
    </row>
    <row r="7" spans="1:3" x14ac:dyDescent="0.2">
      <c r="A7" s="18">
        <v>2004</v>
      </c>
      <c r="B7" s="15">
        <f>(B6-B8)/2+B8</f>
        <v>95.741769380473556</v>
      </c>
      <c r="C7" s="15">
        <f>(C6-C8)/2+C8</f>
        <v>99.613305613305627</v>
      </c>
    </row>
    <row r="8" spans="1:3" x14ac:dyDescent="0.2">
      <c r="A8" s="18">
        <v>2005</v>
      </c>
      <c r="B8" s="15">
        <v>94.863880298504327</v>
      </c>
      <c r="C8" s="15">
        <v>100.63201663201666</v>
      </c>
    </row>
    <row r="9" spans="1:3" x14ac:dyDescent="0.2">
      <c r="A9" s="18">
        <v>2006</v>
      </c>
      <c r="B9" s="15">
        <f>(B8-B10)/2+B10</f>
        <v>95.18168224255291</v>
      </c>
      <c r="C9" s="15">
        <f>(C8-C10)/2+C10</f>
        <v>102.47817047817048</v>
      </c>
    </row>
    <row r="10" spans="1:3" x14ac:dyDescent="0.2">
      <c r="A10" s="18">
        <v>2007</v>
      </c>
      <c r="B10" s="15">
        <v>95.499484186601507</v>
      </c>
      <c r="C10" s="15">
        <v>104.32432432432432</v>
      </c>
    </row>
    <row r="11" spans="1:3" x14ac:dyDescent="0.2">
      <c r="A11" s="18">
        <v>2008</v>
      </c>
      <c r="B11" s="15">
        <f>(B10-B12)/2+B12</f>
        <v>88.026714420877965</v>
      </c>
      <c r="C11" s="15">
        <f>(C10-C12)/2+C12</f>
        <v>94.790020790020804</v>
      </c>
    </row>
    <row r="12" spans="1:3" x14ac:dyDescent="0.2">
      <c r="A12" s="18">
        <v>2009</v>
      </c>
      <c r="B12" s="15">
        <v>80.553944655154439</v>
      </c>
      <c r="C12" s="15">
        <v>85.255717255717272</v>
      </c>
    </row>
    <row r="13" spans="1:3" x14ac:dyDescent="0.2">
      <c r="A13" s="18">
        <v>2010</v>
      </c>
      <c r="B13" s="15">
        <f>(B12-B15)/3*2+B15</f>
        <v>79.485027262192062</v>
      </c>
      <c r="C13" s="15">
        <f>(C12-C15)/3*2+C15</f>
        <v>88.196812196812203</v>
      </c>
    </row>
    <row r="14" spans="1:3" x14ac:dyDescent="0.2">
      <c r="A14" s="18">
        <v>2011</v>
      </c>
      <c r="B14" s="15">
        <f>(B12-B15)/3+B15</f>
        <v>78.416109869229686</v>
      </c>
      <c r="C14" s="15">
        <f>(C12-C15)/3+C15</f>
        <v>91.137907137907135</v>
      </c>
    </row>
    <row r="15" spans="1:3" x14ac:dyDescent="0.2">
      <c r="A15" s="18">
        <v>2012</v>
      </c>
      <c r="B15" s="15">
        <v>77.34719247626731</v>
      </c>
      <c r="C15" s="15">
        <v>94.079002079002066</v>
      </c>
    </row>
    <row r="16" spans="1:3" x14ac:dyDescent="0.2">
      <c r="A16" s="18">
        <v>2013</v>
      </c>
      <c r="B16" s="15">
        <f>(B15-B17)/2+B17</f>
        <v>75.935361877350005</v>
      </c>
      <c r="C16" s="15">
        <f>(C15-C17)/2+C17</f>
        <v>96.332640332640324</v>
      </c>
    </row>
    <row r="17" spans="1:3" x14ac:dyDescent="0.2">
      <c r="A17" s="18">
        <v>2014</v>
      </c>
      <c r="B17" s="15">
        <v>74.523531278432685</v>
      </c>
      <c r="C17" s="15">
        <v>98.586278586278596</v>
      </c>
    </row>
    <row r="18" spans="1:3" x14ac:dyDescent="0.2">
      <c r="A18" s="18">
        <v>2015</v>
      </c>
      <c r="B18" s="15">
        <f>(B17-B19)/2+B19</f>
        <v>75.0112632920019</v>
      </c>
      <c r="C18" s="15">
        <f>(C17-C19)/2+C19</f>
        <v>101.85446985446987</v>
      </c>
    </row>
    <row r="19" spans="1:3" x14ac:dyDescent="0.2">
      <c r="A19" s="18">
        <v>2016</v>
      </c>
      <c r="B19" s="15">
        <v>75.498995305571128</v>
      </c>
      <c r="C19" s="15">
        <v>105.12266112266116</v>
      </c>
    </row>
    <row r="20" spans="1:3" x14ac:dyDescent="0.2">
      <c r="A20" s="18">
        <v>2017</v>
      </c>
      <c r="B20" s="15">
        <f>(B19-B21)/2+B21</f>
        <v>77.759056447901656</v>
      </c>
      <c r="C20" s="15">
        <f>(C19-C21)/2+C21</f>
        <v>108.7900207900208</v>
      </c>
    </row>
    <row r="21" spans="1:3" x14ac:dyDescent="0.2">
      <c r="A21" s="18">
        <v>2018</v>
      </c>
      <c r="B21" s="15">
        <v>80.019117590232199</v>
      </c>
      <c r="C21" s="15">
        <v>112.45738045738045</v>
      </c>
    </row>
    <row r="24" spans="1:3" ht="34.5" customHeight="1" x14ac:dyDescent="0.2">
      <c r="A24" s="53" t="s">
        <v>112</v>
      </c>
      <c r="B24" s="53"/>
      <c r="C24" s="53"/>
    </row>
  </sheetData>
  <mergeCells count="1">
    <mergeCell ref="A24:C24"/>
  </mergeCells>
  <hyperlinks>
    <hyperlink ref="A4" location="'Ark1'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AA19"/>
  <sheetViews>
    <sheetView zoomScale="60" zoomScaleNormal="60" workbookViewId="0">
      <selection activeCell="A2" sqref="A2"/>
    </sheetView>
  </sheetViews>
  <sheetFormatPr defaultRowHeight="14.25" x14ac:dyDescent="0.2"/>
  <cols>
    <col min="1" max="1" width="19.140625" style="18" bestFit="1" customWidth="1"/>
    <col min="2" max="2" width="8.5703125" style="2" customWidth="1"/>
    <col min="3" max="3" width="18.140625" style="2" bestFit="1" customWidth="1"/>
    <col min="4" max="4" width="20.7109375" style="2" bestFit="1" customWidth="1"/>
    <col min="5" max="5" width="12.42578125" style="2" bestFit="1" customWidth="1"/>
    <col min="6" max="6" width="19.140625" style="2" bestFit="1" customWidth="1"/>
    <col min="7" max="7" width="7.85546875" style="2" bestFit="1" customWidth="1"/>
    <col min="8" max="9" width="9.140625" style="2"/>
    <col min="10" max="10" width="11" style="2" bestFit="1" customWidth="1"/>
    <col min="11" max="16384" width="9.140625" style="2"/>
  </cols>
  <sheetData>
    <row r="1" spans="1:27" s="12" customFormat="1" ht="36" customHeight="1" x14ac:dyDescent="0.25">
      <c r="A1" s="16" t="s">
        <v>18</v>
      </c>
      <c r="B1" s="17" t="s">
        <v>42</v>
      </c>
    </row>
    <row r="2" spans="1:27" s="12" customFormat="1" ht="36" customHeight="1" x14ac:dyDescent="0.25">
      <c r="A2" s="23" t="str">
        <f>HYPERLINK("#Indhold!A1","Retur til forside")</f>
        <v>Retur til forside</v>
      </c>
    </row>
    <row r="3" spans="1:27" x14ac:dyDescent="0.2">
      <c r="A3" s="47"/>
      <c r="B3" s="48" t="s">
        <v>33</v>
      </c>
      <c r="C3" s="48" t="s">
        <v>36</v>
      </c>
      <c r="D3" s="48" t="s">
        <v>37</v>
      </c>
      <c r="E3" s="48" t="s">
        <v>38</v>
      </c>
      <c r="F3" s="48" t="s">
        <v>40</v>
      </c>
      <c r="G3" s="48" t="s">
        <v>39</v>
      </c>
      <c r="H3" s="2" t="s">
        <v>41</v>
      </c>
      <c r="AA3" s="11"/>
    </row>
    <row r="4" spans="1:27" x14ac:dyDescent="0.2">
      <c r="A4" s="18">
        <v>2001</v>
      </c>
      <c r="B4" s="15">
        <v>35.102830000000004</v>
      </c>
      <c r="C4" s="15">
        <v>50.171300000000002</v>
      </c>
      <c r="D4" s="15">
        <v>30.17117</v>
      </c>
      <c r="E4" s="15">
        <v>8.6875400000000003</v>
      </c>
      <c r="F4" s="15">
        <v>11.809289999999999</v>
      </c>
      <c r="G4" s="14">
        <v>0.69642999999999999</v>
      </c>
    </row>
    <row r="5" spans="1:27" x14ac:dyDescent="0.2">
      <c r="A5" s="18">
        <v>2003</v>
      </c>
      <c r="B5" s="15">
        <v>34.848059999999997</v>
      </c>
      <c r="C5" s="15">
        <v>47.421639999999996</v>
      </c>
      <c r="D5" s="15">
        <v>29.547030000000003</v>
      </c>
      <c r="E5" s="15">
        <v>8.0277000000000012</v>
      </c>
      <c r="F5" s="15">
        <v>11.202590000000001</v>
      </c>
      <c r="G5" s="14">
        <v>0.97269000000000005</v>
      </c>
    </row>
    <row r="6" spans="1:27" x14ac:dyDescent="0.2">
      <c r="A6" s="18">
        <v>2005</v>
      </c>
      <c r="B6" s="15">
        <v>36.33099</v>
      </c>
      <c r="C6" s="15">
        <v>44.871300000000005</v>
      </c>
      <c r="D6" s="15">
        <v>28.251170000000002</v>
      </c>
      <c r="E6" s="15">
        <v>8.3041999999999998</v>
      </c>
      <c r="F6" s="15">
        <v>10.604570000000001</v>
      </c>
      <c r="G6" s="14">
        <v>1.2584099999999998</v>
      </c>
    </row>
    <row r="7" spans="1:27" x14ac:dyDescent="0.2">
      <c r="A7" s="18">
        <v>2007</v>
      </c>
      <c r="B7" s="15">
        <v>35.265410000000003</v>
      </c>
      <c r="C7" s="15">
        <v>45.506169999999997</v>
      </c>
      <c r="D7" s="15">
        <v>29.506250000000001</v>
      </c>
      <c r="E7" s="15">
        <v>8.36496</v>
      </c>
      <c r="F7" s="15">
        <v>10.832560000000001</v>
      </c>
      <c r="G7" s="14">
        <v>1.0137700000000001</v>
      </c>
    </row>
    <row r="8" spans="1:27" x14ac:dyDescent="0.2">
      <c r="A8" s="18">
        <v>2009</v>
      </c>
      <c r="B8" s="15">
        <v>29.989169999999998</v>
      </c>
      <c r="C8" s="15">
        <v>43.237560000000002</v>
      </c>
      <c r="D8" s="15">
        <v>20.1008</v>
      </c>
      <c r="E8" s="15">
        <v>3.7733800000000004</v>
      </c>
      <c r="F8" s="15">
        <v>11.37884</v>
      </c>
      <c r="G8" s="14">
        <v>1.5880000000000001</v>
      </c>
    </row>
    <row r="9" spans="1:27" x14ac:dyDescent="0.2">
      <c r="A9" s="18">
        <v>2012</v>
      </c>
      <c r="B9" s="15">
        <v>27.827390000000001</v>
      </c>
      <c r="C9" s="15">
        <v>44.057690000000001</v>
      </c>
      <c r="D9" s="15">
        <v>19.206479999999999</v>
      </c>
      <c r="E9" s="15">
        <v>3.55308</v>
      </c>
      <c r="F9" s="15">
        <v>9.5404400000000003</v>
      </c>
      <c r="G9" s="14">
        <v>1.50101</v>
      </c>
    </row>
    <row r="10" spans="1:27" x14ac:dyDescent="0.2">
      <c r="A10" s="18">
        <v>2014</v>
      </c>
      <c r="B10" s="15">
        <v>29.778650000000003</v>
      </c>
      <c r="C10" s="15">
        <v>43.606660000000005</v>
      </c>
      <c r="D10" s="15">
        <v>16.755799999999997</v>
      </c>
      <c r="E10" s="15">
        <v>4.1548800000000004</v>
      </c>
      <c r="F10" s="15">
        <v>5.8371399999999998</v>
      </c>
      <c r="G10" s="14">
        <v>1.69475</v>
      </c>
    </row>
    <row r="11" spans="1:27" x14ac:dyDescent="0.2">
      <c r="A11" s="18">
        <v>2016</v>
      </c>
      <c r="B11" s="15">
        <v>30.0289</v>
      </c>
      <c r="C11" s="15">
        <v>40.769080000000002</v>
      </c>
      <c r="D11" s="15">
        <v>16.70139</v>
      </c>
      <c r="E11" s="15">
        <v>4.0827800000000005</v>
      </c>
      <c r="F11" s="15">
        <v>9.8870700000000014</v>
      </c>
      <c r="G11" s="14">
        <v>1.6915199999999999</v>
      </c>
    </row>
    <row r="12" spans="1:27" x14ac:dyDescent="0.2">
      <c r="A12" s="18">
        <v>2018</v>
      </c>
      <c r="B12" s="15">
        <v>30.41732</v>
      </c>
      <c r="C12" s="15">
        <v>41.866419999999998</v>
      </c>
      <c r="D12" s="15">
        <v>16.760470000000002</v>
      </c>
      <c r="E12" s="15">
        <v>5.1150900000000004</v>
      </c>
      <c r="F12" s="15">
        <v>13.47932</v>
      </c>
      <c r="G12" s="14">
        <v>1.6983499999999998</v>
      </c>
    </row>
    <row r="13" spans="1:27" x14ac:dyDescent="0.2">
      <c r="C13" s="24"/>
      <c r="D13" s="24"/>
      <c r="E13" s="24"/>
      <c r="F13" s="24"/>
      <c r="G13" s="24"/>
    </row>
    <row r="19" spans="1:1" x14ac:dyDescent="0.2">
      <c r="A19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E21"/>
  <sheetViews>
    <sheetView zoomScale="60" zoomScaleNormal="60" workbookViewId="0">
      <selection activeCell="A2" sqref="A2"/>
    </sheetView>
  </sheetViews>
  <sheetFormatPr defaultColWidth="9.140625" defaultRowHeight="14.25" x14ac:dyDescent="0.2"/>
  <cols>
    <col min="1" max="1" width="19.140625" style="27" bestFit="1" customWidth="1"/>
    <col min="2" max="2" width="28.42578125" style="26" customWidth="1"/>
    <col min="3" max="3" width="31.85546875" style="26" bestFit="1" customWidth="1"/>
    <col min="4" max="4" width="27.28515625" style="26" bestFit="1" customWidth="1"/>
    <col min="5" max="5" width="23" style="26" bestFit="1" customWidth="1"/>
    <col min="6" max="16384" width="9.140625" style="26"/>
  </cols>
  <sheetData>
    <row r="1" spans="1:5" s="31" customFormat="1" ht="36" customHeight="1" x14ac:dyDescent="0.25">
      <c r="A1" s="29" t="s">
        <v>19</v>
      </c>
      <c r="B1" s="30" t="s">
        <v>47</v>
      </c>
    </row>
    <row r="2" spans="1:5" s="31" customFormat="1" ht="36" customHeight="1" x14ac:dyDescent="0.25">
      <c r="A2" s="23" t="str">
        <f>HYPERLINK("#Indhold!A1","Retur til forside")</f>
        <v>Retur til forside</v>
      </c>
    </row>
    <row r="3" spans="1:5" x14ac:dyDescent="0.2">
      <c r="A3" s="49"/>
      <c r="B3" s="50" t="s">
        <v>43</v>
      </c>
      <c r="C3" s="50" t="s">
        <v>44</v>
      </c>
      <c r="D3" s="50" t="s">
        <v>45</v>
      </c>
      <c r="E3" s="50" t="s">
        <v>46</v>
      </c>
    </row>
    <row r="4" spans="1:5" x14ac:dyDescent="0.2">
      <c r="A4" s="27">
        <v>2001</v>
      </c>
      <c r="B4" s="34">
        <v>7.9119999999999999</v>
      </c>
      <c r="C4" s="34">
        <v>2.7610000000000001</v>
      </c>
      <c r="D4" s="34">
        <v>25.841999999999999</v>
      </c>
      <c r="E4" s="34">
        <v>11.724</v>
      </c>
    </row>
    <row r="5" spans="1:5" x14ac:dyDescent="0.2">
      <c r="A5" s="28">
        <v>2002</v>
      </c>
      <c r="B5" s="34">
        <v>7.5579999999999998</v>
      </c>
      <c r="C5" s="34">
        <v>2.6629999999999998</v>
      </c>
      <c r="D5" s="34">
        <v>25.960999999999999</v>
      </c>
      <c r="E5" s="34">
        <v>11.266999999999999</v>
      </c>
    </row>
    <row r="6" spans="1:5" x14ac:dyDescent="0.2">
      <c r="A6" s="27">
        <v>2003</v>
      </c>
      <c r="B6" s="34">
        <v>7.4569999999999999</v>
      </c>
      <c r="C6" s="34">
        <v>2.59</v>
      </c>
      <c r="D6" s="34">
        <v>30.718</v>
      </c>
      <c r="E6" s="34">
        <v>11.882</v>
      </c>
    </row>
    <row r="7" spans="1:5" x14ac:dyDescent="0.2">
      <c r="A7" s="28">
        <v>2004</v>
      </c>
      <c r="B7" s="34">
        <v>7.6470000000000002</v>
      </c>
      <c r="C7" s="34">
        <v>2.4350000000000001</v>
      </c>
      <c r="D7" s="34">
        <v>24.745000000000001</v>
      </c>
      <c r="E7" s="34">
        <v>12.013</v>
      </c>
    </row>
    <row r="8" spans="1:5" x14ac:dyDescent="0.2">
      <c r="A8" s="27">
        <v>2005</v>
      </c>
      <c r="B8" s="34">
        <v>7.2640000000000002</v>
      </c>
      <c r="C8" s="34">
        <v>2.5099999999999998</v>
      </c>
      <c r="D8" s="34">
        <v>21.428999999999998</v>
      </c>
      <c r="E8" s="34">
        <v>11.772</v>
      </c>
    </row>
    <row r="9" spans="1:5" x14ac:dyDescent="0.2">
      <c r="A9" s="28">
        <v>2006</v>
      </c>
      <c r="B9" s="34">
        <v>7.54</v>
      </c>
      <c r="C9" s="34">
        <v>2.4969999999999999</v>
      </c>
      <c r="D9" s="34">
        <v>29.145</v>
      </c>
      <c r="E9" s="34">
        <v>11.930999999999999</v>
      </c>
    </row>
    <row r="10" spans="1:5" x14ac:dyDescent="0.2">
      <c r="A10" s="27">
        <v>2007</v>
      </c>
      <c r="B10" s="34">
        <v>7.4420000000000002</v>
      </c>
      <c r="C10" s="34">
        <v>2.383</v>
      </c>
      <c r="D10" s="34">
        <v>24.361999999999998</v>
      </c>
      <c r="E10" s="34">
        <v>12.180999999999999</v>
      </c>
    </row>
    <row r="11" spans="1:5" x14ac:dyDescent="0.2">
      <c r="A11" s="28">
        <v>2008</v>
      </c>
      <c r="B11" s="34">
        <v>6.5860000000000003</v>
      </c>
      <c r="C11" s="34">
        <v>2.2839999999999998</v>
      </c>
      <c r="D11" s="34">
        <v>22.273</v>
      </c>
      <c r="E11" s="34">
        <v>11.625</v>
      </c>
    </row>
    <row r="12" spans="1:5" x14ac:dyDescent="0.2">
      <c r="A12" s="27">
        <v>2009</v>
      </c>
      <c r="B12" s="34">
        <v>5.4509999999999996</v>
      </c>
      <c r="C12" s="34">
        <v>2.1720000000000002</v>
      </c>
      <c r="D12" s="34">
        <v>22.196000000000002</v>
      </c>
      <c r="E12" s="34">
        <v>10.526999999999999</v>
      </c>
    </row>
    <row r="13" spans="1:5" x14ac:dyDescent="0.2">
      <c r="A13" s="28">
        <v>2010</v>
      </c>
      <c r="B13" s="34">
        <v>5.5549999999999997</v>
      </c>
      <c r="C13" s="34">
        <v>2.2069999999999999</v>
      </c>
      <c r="D13" s="34">
        <v>22.234999999999999</v>
      </c>
      <c r="E13" s="34">
        <v>11.013</v>
      </c>
    </row>
    <row r="14" spans="1:5" x14ac:dyDescent="0.2">
      <c r="A14" s="27">
        <v>2011</v>
      </c>
      <c r="B14" s="34">
        <v>5.7480000000000002</v>
      </c>
      <c r="C14" s="34">
        <v>2.1819999999999999</v>
      </c>
      <c r="D14" s="34">
        <v>19.356999999999999</v>
      </c>
      <c r="E14" s="34">
        <v>10.345000000000001</v>
      </c>
    </row>
    <row r="15" spans="1:5" x14ac:dyDescent="0.2">
      <c r="A15" s="28">
        <v>2012</v>
      </c>
      <c r="B15" s="34">
        <v>5.5990000000000002</v>
      </c>
      <c r="C15" s="34">
        <v>1.976</v>
      </c>
      <c r="D15" s="34">
        <v>15.843</v>
      </c>
      <c r="E15" s="34">
        <v>9.8539999999999992</v>
      </c>
    </row>
    <row r="16" spans="1:5" x14ac:dyDescent="0.2">
      <c r="A16" s="27">
        <v>2013</v>
      </c>
      <c r="B16" s="34">
        <v>5.3360000000000003</v>
      </c>
      <c r="C16" s="34">
        <v>2.0049999999999999</v>
      </c>
      <c r="D16" s="34">
        <v>18.818000000000001</v>
      </c>
      <c r="E16" s="34">
        <v>9.8190000000000008</v>
      </c>
    </row>
    <row r="17" spans="1:5" x14ac:dyDescent="0.2">
      <c r="A17" s="28">
        <v>2014</v>
      </c>
      <c r="B17" s="34">
        <v>5.3769999999999998</v>
      </c>
      <c r="C17" s="34">
        <v>1.8480000000000001</v>
      </c>
      <c r="D17" s="34">
        <v>14.265000000000001</v>
      </c>
      <c r="E17" s="34">
        <v>9.6329999999999991</v>
      </c>
    </row>
    <row r="18" spans="1:5" x14ac:dyDescent="0.2">
      <c r="A18" s="27">
        <v>2015</v>
      </c>
      <c r="B18" s="34">
        <v>5.431</v>
      </c>
      <c r="C18" s="34">
        <v>1.8440000000000001</v>
      </c>
      <c r="D18" s="34">
        <v>11.492000000000001</v>
      </c>
      <c r="E18" s="34">
        <v>10.042</v>
      </c>
    </row>
    <row r="19" spans="1:5" x14ac:dyDescent="0.2">
      <c r="A19" s="28">
        <v>2016</v>
      </c>
      <c r="B19" s="34">
        <v>5.5670000000000002</v>
      </c>
      <c r="C19" s="34">
        <v>1.8839999999999999</v>
      </c>
      <c r="D19" s="34">
        <v>12.906000000000001</v>
      </c>
      <c r="E19" s="34">
        <v>10.07</v>
      </c>
    </row>
    <row r="20" spans="1:5" x14ac:dyDescent="0.2">
      <c r="A20" s="27">
        <v>2017</v>
      </c>
      <c r="B20" s="34">
        <v>5.8780000000000001</v>
      </c>
      <c r="C20" s="34">
        <v>1.8109999999999999</v>
      </c>
      <c r="D20" s="34">
        <v>10.955</v>
      </c>
      <c r="E20" s="34">
        <v>10.276</v>
      </c>
    </row>
    <row r="21" spans="1:5" x14ac:dyDescent="0.2">
      <c r="A21" s="28">
        <v>2018</v>
      </c>
      <c r="B21" s="34">
        <v>5.6660000000000004</v>
      </c>
      <c r="C21" s="34">
        <v>1.849</v>
      </c>
      <c r="D21" s="34">
        <v>10.041</v>
      </c>
      <c r="E21" s="34">
        <v>10.537000000000001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F12"/>
  <sheetViews>
    <sheetView zoomScale="60" zoomScaleNormal="60" workbookViewId="0">
      <selection activeCell="A2" sqref="A2"/>
    </sheetView>
  </sheetViews>
  <sheetFormatPr defaultRowHeight="14.25" x14ac:dyDescent="0.2"/>
  <cols>
    <col min="1" max="1" width="21.7109375" style="18" bestFit="1" customWidth="1"/>
    <col min="2" max="2" width="18.5703125" style="2" bestFit="1" customWidth="1"/>
    <col min="3" max="3" width="21.42578125" style="2" bestFit="1" customWidth="1"/>
    <col min="4" max="4" width="13.140625" style="2" bestFit="1" customWidth="1"/>
    <col min="5" max="5" width="8.7109375" style="2" bestFit="1" customWidth="1"/>
    <col min="6" max="6" width="8.42578125" style="2" bestFit="1" customWidth="1"/>
    <col min="7" max="16384" width="9.140625" style="2"/>
  </cols>
  <sheetData>
    <row r="1" spans="1:6" s="12" customFormat="1" ht="36" customHeight="1" x14ac:dyDescent="0.25">
      <c r="A1" s="16" t="s">
        <v>11</v>
      </c>
      <c r="B1" s="17" t="s">
        <v>49</v>
      </c>
    </row>
    <row r="2" spans="1:6" s="12" customFormat="1" ht="36" customHeight="1" x14ac:dyDescent="0.25">
      <c r="A2" s="23" t="str">
        <f>HYPERLINK("#Indhold!A1","Retur til forside")</f>
        <v>Retur til forside</v>
      </c>
    </row>
    <row r="3" spans="1:6" x14ac:dyDescent="0.2">
      <c r="A3" s="47"/>
      <c r="B3" s="48" t="s">
        <v>36</v>
      </c>
      <c r="C3" s="48" t="s">
        <v>37</v>
      </c>
      <c r="D3" s="48" t="s">
        <v>38</v>
      </c>
      <c r="E3" s="48" t="s">
        <v>48</v>
      </c>
      <c r="F3" s="48" t="s">
        <v>39</v>
      </c>
    </row>
    <row r="4" spans="1:6" x14ac:dyDescent="0.2">
      <c r="A4" s="18">
        <v>2001</v>
      </c>
      <c r="B4" s="14">
        <v>2.8850099999999999</v>
      </c>
      <c r="C4" s="14">
        <v>2.4145000000000003</v>
      </c>
      <c r="D4" s="14">
        <v>0.84077000000000002</v>
      </c>
      <c r="E4" s="14">
        <v>1.75065</v>
      </c>
      <c r="F4" s="14">
        <v>2.691E-2</v>
      </c>
    </row>
    <row r="5" spans="1:6" x14ac:dyDescent="0.2">
      <c r="A5" s="18">
        <v>2003</v>
      </c>
      <c r="B5" s="14">
        <v>2.7091799999999999</v>
      </c>
      <c r="C5" s="14">
        <v>2.3502900000000002</v>
      </c>
      <c r="D5" s="14">
        <v>0.77069999999999994</v>
      </c>
      <c r="E5" s="14">
        <v>1.6130499999999999</v>
      </c>
      <c r="F5" s="14">
        <v>3.637E-2</v>
      </c>
    </row>
    <row r="6" spans="1:6" x14ac:dyDescent="0.2">
      <c r="A6" s="18">
        <v>2005</v>
      </c>
      <c r="B6" s="14">
        <v>2.5344499999999996</v>
      </c>
      <c r="C6" s="14">
        <v>2.2383699999999997</v>
      </c>
      <c r="D6" s="14">
        <v>0.79462999999999995</v>
      </c>
      <c r="E6" s="14">
        <v>1.6633800000000001</v>
      </c>
      <c r="F6" s="14">
        <v>4.6830000000000004E-2</v>
      </c>
    </row>
    <row r="7" spans="1:6" x14ac:dyDescent="0.2">
      <c r="A7" s="18">
        <v>2007</v>
      </c>
      <c r="B7" s="14">
        <v>2.5711900000000001</v>
      </c>
      <c r="C7" s="14">
        <v>2.3513299999999999</v>
      </c>
      <c r="D7" s="14">
        <v>0.80225999999999997</v>
      </c>
      <c r="E7" s="14">
        <v>1.6926700000000001</v>
      </c>
      <c r="F7" s="14">
        <v>3.7580000000000002E-2</v>
      </c>
    </row>
    <row r="8" spans="1:6" x14ac:dyDescent="0.2">
      <c r="A8" s="18">
        <v>2009</v>
      </c>
      <c r="B8" s="14">
        <v>2.4691199999999998</v>
      </c>
      <c r="C8" s="14">
        <v>1.6058699999999999</v>
      </c>
      <c r="D8" s="14">
        <v>0.36545999999999995</v>
      </c>
      <c r="E8" s="14">
        <v>0.95683000000000007</v>
      </c>
      <c r="F8" s="14">
        <v>5.9970000000000002E-2</v>
      </c>
    </row>
    <row r="9" spans="1:6" x14ac:dyDescent="0.2">
      <c r="A9" s="18">
        <v>2012</v>
      </c>
      <c r="B9" s="14">
        <v>2.54243</v>
      </c>
      <c r="C9" s="14">
        <v>1.5954199999999998</v>
      </c>
      <c r="D9" s="14">
        <v>0.34643999999999997</v>
      </c>
      <c r="E9" s="14">
        <v>1.06612</v>
      </c>
      <c r="F9" s="14">
        <v>6.166E-2</v>
      </c>
    </row>
    <row r="10" spans="1:6" x14ac:dyDescent="0.2">
      <c r="A10" s="18">
        <v>2014</v>
      </c>
      <c r="B10" s="14">
        <v>2.44482</v>
      </c>
      <c r="C10" s="14">
        <v>1.4179200000000001</v>
      </c>
      <c r="D10" s="14">
        <v>0.37522</v>
      </c>
      <c r="E10" s="14">
        <v>1.08785</v>
      </c>
      <c r="F10" s="14">
        <v>7.7949999999999992E-2</v>
      </c>
    </row>
    <row r="11" spans="1:6" x14ac:dyDescent="0.2">
      <c r="A11" s="18">
        <v>2016</v>
      </c>
      <c r="B11" s="14">
        <v>2.3459600000000003</v>
      </c>
      <c r="C11" s="14">
        <v>1.4382299999999999</v>
      </c>
      <c r="D11" s="14">
        <v>0.4103</v>
      </c>
      <c r="E11" s="14">
        <v>1.28688</v>
      </c>
      <c r="F11" s="14">
        <v>7.9469999999999999E-2</v>
      </c>
    </row>
    <row r="12" spans="1:6" x14ac:dyDescent="0.2">
      <c r="A12" s="18">
        <v>2018</v>
      </c>
      <c r="B12" s="14">
        <v>2.3163800000000001</v>
      </c>
      <c r="C12" s="14">
        <v>1.4352399999999998</v>
      </c>
      <c r="D12" s="14">
        <v>0.50117</v>
      </c>
      <c r="E12" s="14">
        <v>1.35531</v>
      </c>
      <c r="F12" s="14">
        <v>8.1809999999999994E-2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C25"/>
  <sheetViews>
    <sheetView zoomScale="60" zoomScaleNormal="60" workbookViewId="0">
      <selection activeCell="A2" sqref="A2"/>
    </sheetView>
  </sheetViews>
  <sheetFormatPr defaultRowHeight="14.25" x14ac:dyDescent="0.2"/>
  <cols>
    <col min="1" max="1" width="20.140625" style="18" customWidth="1"/>
    <col min="2" max="2" width="46.5703125" style="2" customWidth="1"/>
    <col min="3" max="3" width="18.7109375" style="2" bestFit="1" customWidth="1"/>
    <col min="4" max="16384" width="9.140625" style="2"/>
  </cols>
  <sheetData>
    <row r="1" spans="1:3" s="12" customFormat="1" ht="36" customHeight="1" x14ac:dyDescent="0.25">
      <c r="A1" s="16" t="s">
        <v>20</v>
      </c>
      <c r="B1" s="17" t="s">
        <v>51</v>
      </c>
    </row>
    <row r="2" spans="1:3" s="12" customFormat="1" ht="36" customHeight="1" x14ac:dyDescent="0.25">
      <c r="A2" s="23" t="str">
        <f>HYPERLINK("#Indhold!A1","Retur til forside")</f>
        <v>Retur til forside</v>
      </c>
    </row>
    <row r="3" spans="1:3" x14ac:dyDescent="0.2">
      <c r="A3" s="47"/>
      <c r="B3" s="48" t="s">
        <v>111</v>
      </c>
      <c r="C3" s="48" t="s">
        <v>50</v>
      </c>
    </row>
    <row r="4" spans="1:3" x14ac:dyDescent="0.2">
      <c r="A4" s="18">
        <v>2001</v>
      </c>
      <c r="B4" s="15">
        <v>0</v>
      </c>
      <c r="C4" s="15">
        <v>0</v>
      </c>
    </row>
    <row r="5" spans="1:3" x14ac:dyDescent="0.2">
      <c r="A5" s="18">
        <v>2002</v>
      </c>
      <c r="B5" s="15">
        <f>B4+(B6-B4)/2</f>
        <v>3.2324999999999999</v>
      </c>
      <c r="C5" s="15">
        <f>C4+(C6-C4)/2</f>
        <v>-3.9575000000000031</v>
      </c>
    </row>
    <row r="6" spans="1:3" x14ac:dyDescent="0.2">
      <c r="A6" s="18">
        <v>2003</v>
      </c>
      <c r="B6" s="15">
        <v>6.4649999999999999</v>
      </c>
      <c r="C6" s="15">
        <v>-7.9150000000000063</v>
      </c>
    </row>
    <row r="7" spans="1:3" x14ac:dyDescent="0.2">
      <c r="A7" s="18">
        <v>2004</v>
      </c>
      <c r="B7" s="15">
        <f>B6+(B8-B6)/2</f>
        <v>10.548</v>
      </c>
      <c r="C7" s="15">
        <f>C6+(C8-C6)/2</f>
        <v>-12.394000000000005</v>
      </c>
    </row>
    <row r="8" spans="1:3" x14ac:dyDescent="0.2">
      <c r="A8" s="18">
        <v>2005</v>
      </c>
      <c r="B8" s="15">
        <v>14.631</v>
      </c>
      <c r="C8" s="15">
        <v>-16.873000000000005</v>
      </c>
    </row>
    <row r="9" spans="1:3" x14ac:dyDescent="0.2">
      <c r="A9" s="18">
        <v>2006</v>
      </c>
      <c r="B9" s="15">
        <f>B8+(B10-B8)/2</f>
        <v>21.383499999999998</v>
      </c>
      <c r="C9" s="15">
        <f>C8+(C10-C8)/2</f>
        <v>-18.5505</v>
      </c>
    </row>
    <row r="10" spans="1:3" x14ac:dyDescent="0.2">
      <c r="A10" s="18">
        <v>2007</v>
      </c>
      <c r="B10" s="15">
        <v>28.135999999999999</v>
      </c>
      <c r="C10" s="15">
        <v>-20.227999999999994</v>
      </c>
    </row>
    <row r="11" spans="1:3" x14ac:dyDescent="0.2">
      <c r="A11" s="18">
        <v>2008</v>
      </c>
      <c r="B11" s="15">
        <f>B10+(B12-B10)/2</f>
        <v>24.955500000000001</v>
      </c>
      <c r="C11" s="15">
        <f>C10+(C12-C10)/2</f>
        <v>-29.08</v>
      </c>
    </row>
    <row r="12" spans="1:3" x14ac:dyDescent="0.2">
      <c r="A12" s="18">
        <v>2009</v>
      </c>
      <c r="B12" s="15">
        <v>21.774999999999999</v>
      </c>
      <c r="C12" s="15">
        <v>-37.932000000000002</v>
      </c>
    </row>
    <row r="13" spans="1:3" x14ac:dyDescent="0.2">
      <c r="A13" s="18">
        <v>2010</v>
      </c>
      <c r="B13" s="15">
        <f>B12+(B15-B12)/3</f>
        <v>31.486333333333334</v>
      </c>
      <c r="C13" s="15">
        <f>C12+(C15-C12)/3</f>
        <v>-35.273666666666664</v>
      </c>
    </row>
    <row r="14" spans="1:3" x14ac:dyDescent="0.2">
      <c r="A14" s="18">
        <v>2011</v>
      </c>
      <c r="B14" s="15">
        <f>B13+(B15-B13)/2</f>
        <v>41.197666666666663</v>
      </c>
      <c r="C14" s="15">
        <f>C13+(C15-C13)/2</f>
        <v>-32.615333333333325</v>
      </c>
    </row>
    <row r="15" spans="1:3" x14ac:dyDescent="0.2">
      <c r="A15" s="18">
        <v>2012</v>
      </c>
      <c r="B15" s="15">
        <v>50.908999999999999</v>
      </c>
      <c r="C15" s="15">
        <v>-29.956999999999994</v>
      </c>
    </row>
    <row r="16" spans="1:3" x14ac:dyDescent="0.2">
      <c r="A16" s="18">
        <v>2013</v>
      </c>
      <c r="B16" s="15">
        <f>B15+(B17-B15)/2</f>
        <v>56.252499999999998</v>
      </c>
      <c r="C16" s="15">
        <f>C15+(C17-C15)/2</f>
        <v>-36.447999999999993</v>
      </c>
    </row>
    <row r="17" spans="1:3" x14ac:dyDescent="0.2">
      <c r="A17" s="18">
        <v>2014</v>
      </c>
      <c r="B17" s="15">
        <v>61.595999999999997</v>
      </c>
      <c r="C17" s="15">
        <v>-42.939</v>
      </c>
    </row>
    <row r="18" spans="1:3" x14ac:dyDescent="0.2">
      <c r="A18" s="18">
        <v>2015</v>
      </c>
      <c r="B18" s="15">
        <f>B17+(B19-B17)/2</f>
        <v>67.680499999999995</v>
      </c>
      <c r="C18" s="15">
        <f>C17+(C19-C17)/2</f>
        <v>-35.142499999999998</v>
      </c>
    </row>
    <row r="19" spans="1:3" x14ac:dyDescent="0.2">
      <c r="A19" s="18">
        <v>2016</v>
      </c>
      <c r="B19" s="15">
        <v>73.765000000000001</v>
      </c>
      <c r="C19" s="15">
        <v>-27.346000000000004</v>
      </c>
    </row>
    <row r="20" spans="1:3" x14ac:dyDescent="0.2">
      <c r="A20" s="18">
        <v>2017</v>
      </c>
      <c r="B20" s="15">
        <f>B19+(B21-B19)/2</f>
        <v>80.322499999999991</v>
      </c>
      <c r="C20" s="15">
        <f>C19+(C21-C19)/2</f>
        <v>-25.506</v>
      </c>
    </row>
    <row r="21" spans="1:3" x14ac:dyDescent="0.2">
      <c r="A21" s="18">
        <v>2018</v>
      </c>
      <c r="B21" s="15">
        <v>86.88</v>
      </c>
      <c r="C21" s="15">
        <v>-23.665999999999997</v>
      </c>
    </row>
    <row r="25" spans="1:3" ht="37.5" customHeight="1" x14ac:dyDescent="0.2">
      <c r="A25" s="53" t="s">
        <v>112</v>
      </c>
      <c r="B25" s="53"/>
      <c r="C25" s="53"/>
    </row>
  </sheetData>
  <mergeCells count="1">
    <mergeCell ref="A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G19"/>
  <sheetViews>
    <sheetView zoomScale="60" zoomScaleNormal="60" workbookViewId="0">
      <selection activeCell="A2" sqref="A2"/>
    </sheetView>
  </sheetViews>
  <sheetFormatPr defaultRowHeight="14.25" x14ac:dyDescent="0.2"/>
  <cols>
    <col min="1" max="1" width="17" style="18" bestFit="1" customWidth="1"/>
    <col min="2" max="2" width="14.7109375" style="2" customWidth="1"/>
    <col min="3" max="3" width="11.140625" style="2" bestFit="1" customWidth="1"/>
    <col min="4" max="4" width="11.85546875" style="2" bestFit="1" customWidth="1"/>
    <col min="5" max="16384" width="9.140625" style="2"/>
  </cols>
  <sheetData>
    <row r="1" spans="1:7" s="12" customFormat="1" ht="36" customHeight="1" x14ac:dyDescent="0.25">
      <c r="A1" s="16" t="s">
        <v>12</v>
      </c>
      <c r="B1" s="17" t="s">
        <v>116</v>
      </c>
    </row>
    <row r="2" spans="1:7" s="12" customFormat="1" ht="36" customHeight="1" x14ac:dyDescent="0.25">
      <c r="A2" s="23" t="str">
        <f>HYPERLINK("#Indhold!A1","Retur til forside")</f>
        <v>Retur til forside</v>
      </c>
    </row>
    <row r="3" spans="1:7" ht="28.5" x14ac:dyDescent="0.2">
      <c r="A3" s="51" t="s">
        <v>69</v>
      </c>
      <c r="B3" s="52" t="s">
        <v>52</v>
      </c>
      <c r="C3" s="52" t="s">
        <v>70</v>
      </c>
      <c r="D3" s="52" t="s">
        <v>71</v>
      </c>
    </row>
    <row r="4" spans="1:7" x14ac:dyDescent="0.2">
      <c r="A4" s="36">
        <v>-81.08</v>
      </c>
      <c r="B4" s="35">
        <v>-54.264499999999998</v>
      </c>
      <c r="C4" s="35">
        <v>-16.3476</v>
      </c>
      <c r="D4" s="35">
        <v>-10.468420000000002</v>
      </c>
      <c r="E4" s="24"/>
      <c r="G4" s="24"/>
    </row>
    <row r="5" spans="1:7" x14ac:dyDescent="0.2">
      <c r="E5" s="24"/>
      <c r="G5" s="24"/>
    </row>
    <row r="6" spans="1:7" x14ac:dyDescent="0.2">
      <c r="E6" s="24"/>
      <c r="G6" s="24"/>
    </row>
    <row r="7" spans="1:7" x14ac:dyDescent="0.2">
      <c r="A7" s="33"/>
      <c r="E7" s="24"/>
      <c r="G7" s="24"/>
    </row>
    <row r="8" spans="1:7" x14ac:dyDescent="0.2">
      <c r="E8" s="24"/>
      <c r="G8" s="24"/>
    </row>
    <row r="9" spans="1:7" x14ac:dyDescent="0.2">
      <c r="E9" s="24"/>
      <c r="G9" s="24"/>
    </row>
    <row r="10" spans="1:7" x14ac:dyDescent="0.2">
      <c r="E10" s="24"/>
      <c r="G10" s="24"/>
    </row>
    <row r="11" spans="1:7" x14ac:dyDescent="0.2">
      <c r="E11" s="24"/>
      <c r="G11" s="24"/>
    </row>
    <row r="12" spans="1:7" x14ac:dyDescent="0.2">
      <c r="E12" s="24"/>
      <c r="G12" s="24"/>
    </row>
    <row r="13" spans="1:7" x14ac:dyDescent="0.2">
      <c r="E13" s="24"/>
      <c r="G13" s="24"/>
    </row>
    <row r="14" spans="1:7" x14ac:dyDescent="0.2">
      <c r="E14" s="24"/>
      <c r="G14" s="24"/>
    </row>
    <row r="15" spans="1:7" x14ac:dyDescent="0.2">
      <c r="E15" s="24"/>
      <c r="G15" s="24"/>
    </row>
    <row r="16" spans="1:7" x14ac:dyDescent="0.2">
      <c r="E16" s="24"/>
      <c r="G16" s="24"/>
    </row>
    <row r="17" spans="5:7" x14ac:dyDescent="0.2">
      <c r="E17" s="24"/>
      <c r="G17" s="24"/>
    </row>
    <row r="18" spans="5:7" x14ac:dyDescent="0.2">
      <c r="E18" s="24"/>
      <c r="G18" s="24"/>
    </row>
    <row r="19" spans="5:7" x14ac:dyDescent="0.2">
      <c r="G19" s="2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G22"/>
  <sheetViews>
    <sheetView zoomScale="60" zoomScaleNormal="60" workbookViewId="0">
      <selection activeCell="A2" sqref="A2"/>
    </sheetView>
  </sheetViews>
  <sheetFormatPr defaultRowHeight="14.25" x14ac:dyDescent="0.2"/>
  <cols>
    <col min="1" max="1" width="30.5703125" style="18" bestFit="1" customWidth="1"/>
    <col min="2" max="2" width="18.28515625" style="2" customWidth="1"/>
    <col min="3" max="3" width="19" style="2" bestFit="1" customWidth="1"/>
    <col min="4" max="4" width="12" style="2" bestFit="1" customWidth="1"/>
    <col min="5" max="5" width="7.28515625" style="2" bestFit="1" customWidth="1"/>
    <col min="6" max="16384" width="9.140625" style="2"/>
  </cols>
  <sheetData>
    <row r="1" spans="1:7" s="12" customFormat="1" ht="36" customHeight="1" x14ac:dyDescent="0.25">
      <c r="A1" s="16" t="s">
        <v>13</v>
      </c>
      <c r="B1" s="17" t="s">
        <v>76</v>
      </c>
    </row>
    <row r="2" spans="1:7" s="12" customFormat="1" ht="36" customHeight="1" x14ac:dyDescent="0.25">
      <c r="A2" s="23" t="str">
        <f>HYPERLINK("#Indhold!A1","Retur til forside")</f>
        <v>Retur til forside</v>
      </c>
    </row>
    <row r="3" spans="1:7" x14ac:dyDescent="0.2">
      <c r="A3" s="47"/>
      <c r="B3" s="48" t="s">
        <v>74</v>
      </c>
      <c r="C3" s="48" t="s">
        <v>73</v>
      </c>
      <c r="D3" s="48" t="s">
        <v>72</v>
      </c>
      <c r="E3" s="48" t="s">
        <v>75</v>
      </c>
    </row>
    <row r="4" spans="1:7" x14ac:dyDescent="0.2">
      <c r="A4" s="18" t="s">
        <v>54</v>
      </c>
      <c r="B4" s="15">
        <v>27.6</v>
      </c>
      <c r="C4" s="15">
        <v>16.739000000000001</v>
      </c>
      <c r="D4" s="15">
        <v>-59.241999999999997</v>
      </c>
      <c r="E4" s="15">
        <v>-14.903</v>
      </c>
      <c r="G4" s="24"/>
    </row>
    <row r="5" spans="1:7" x14ac:dyDescent="0.2">
      <c r="A5" s="18" t="s">
        <v>55</v>
      </c>
      <c r="B5" s="15">
        <v>1.3070000000000022</v>
      </c>
      <c r="C5" s="15">
        <v>0.81699999999999995</v>
      </c>
      <c r="D5" s="15">
        <v>-53.582999999999998</v>
      </c>
      <c r="E5" s="15">
        <v>-51.46</v>
      </c>
      <c r="G5" s="24"/>
    </row>
    <row r="6" spans="1:7" x14ac:dyDescent="0.2">
      <c r="A6" s="18" t="s">
        <v>56</v>
      </c>
      <c r="B6" s="15">
        <v>-39.142000000000003</v>
      </c>
      <c r="C6" s="15">
        <v>-12.888</v>
      </c>
      <c r="D6" s="15">
        <v>-12.249000000000001</v>
      </c>
      <c r="E6" s="15">
        <v>-64.28</v>
      </c>
      <c r="G6" s="24"/>
    </row>
    <row r="7" spans="1:7" x14ac:dyDescent="0.2">
      <c r="A7" s="33" t="s">
        <v>57</v>
      </c>
      <c r="B7" s="15">
        <v>9.9279999999999973</v>
      </c>
      <c r="C7" s="15">
        <v>1.409</v>
      </c>
      <c r="D7" s="15">
        <v>-82.698999999999998</v>
      </c>
      <c r="E7" s="15">
        <v>-71.361999999999995</v>
      </c>
      <c r="G7" s="24"/>
    </row>
    <row r="8" spans="1:7" x14ac:dyDescent="0.2">
      <c r="A8" s="18" t="s">
        <v>58</v>
      </c>
      <c r="B8" s="15">
        <v>-31.985000000000003</v>
      </c>
      <c r="C8" s="15">
        <v>1.8360000000000001</v>
      </c>
      <c r="D8" s="15">
        <v>-41.954999999999998</v>
      </c>
      <c r="E8" s="15">
        <v>-72.103999999999999</v>
      </c>
      <c r="G8" s="24"/>
    </row>
    <row r="9" spans="1:7" x14ac:dyDescent="0.2">
      <c r="A9" s="18" t="s">
        <v>59</v>
      </c>
      <c r="B9" s="15">
        <v>-4.4939999999999998</v>
      </c>
      <c r="C9" s="15">
        <v>5.798</v>
      </c>
      <c r="D9" s="15">
        <v>-74.206999999999994</v>
      </c>
      <c r="E9" s="15">
        <v>-72.902000000000001</v>
      </c>
      <c r="G9" s="24"/>
    </row>
    <row r="10" spans="1:7" x14ac:dyDescent="0.2">
      <c r="A10" s="18" t="s">
        <v>60</v>
      </c>
      <c r="B10" s="15">
        <v>4.907</v>
      </c>
      <c r="C10" s="15">
        <v>-24.087</v>
      </c>
      <c r="D10" s="15">
        <v>-58.277999999999999</v>
      </c>
      <c r="E10" s="15">
        <v>-77.457999999999998</v>
      </c>
      <c r="G10" s="24"/>
    </row>
    <row r="11" spans="1:7" x14ac:dyDescent="0.2">
      <c r="A11" s="18" t="s">
        <v>61</v>
      </c>
      <c r="B11" s="15">
        <v>-23.86825</v>
      </c>
      <c r="C11" s="15">
        <v>-9.8192299999999992</v>
      </c>
      <c r="D11" s="15">
        <v>-46.601900000000001</v>
      </c>
      <c r="E11" s="15">
        <v>-80.289000000000001</v>
      </c>
      <c r="G11" s="24"/>
    </row>
    <row r="12" spans="1:7" x14ac:dyDescent="0.2">
      <c r="A12" s="18" t="s">
        <v>62</v>
      </c>
      <c r="B12" s="15">
        <v>-6.3840000000000003</v>
      </c>
      <c r="C12" s="15">
        <v>7.6609999999999996</v>
      </c>
      <c r="D12" s="15">
        <v>-82.766000000000005</v>
      </c>
      <c r="E12" s="15">
        <v>-81.488</v>
      </c>
      <c r="G12" s="24"/>
    </row>
    <row r="13" spans="1:7" x14ac:dyDescent="0.2">
      <c r="A13" s="18" t="s">
        <v>63</v>
      </c>
      <c r="B13" s="15">
        <v>11.378</v>
      </c>
      <c r="C13" s="15">
        <v>-40.667000000000002</v>
      </c>
      <c r="D13" s="15">
        <v>-52.38</v>
      </c>
      <c r="E13" s="15">
        <v>-81.668999999999997</v>
      </c>
      <c r="G13" s="24"/>
    </row>
    <row r="14" spans="1:7" x14ac:dyDescent="0.2">
      <c r="A14" s="18" t="s">
        <v>64</v>
      </c>
      <c r="B14" s="15">
        <v>-1.7610000000000001</v>
      </c>
      <c r="C14" s="15">
        <v>-15.529</v>
      </c>
      <c r="D14" s="15">
        <v>-69.760999999999996</v>
      </c>
      <c r="E14" s="15">
        <v>-87.05</v>
      </c>
      <c r="G14" s="24"/>
    </row>
    <row r="15" spans="1:7" x14ac:dyDescent="0.2">
      <c r="A15" s="18" t="s">
        <v>65</v>
      </c>
      <c r="B15" s="15">
        <v>-20.009999999999998</v>
      </c>
      <c r="C15" s="15">
        <v>-17.164999999999999</v>
      </c>
      <c r="D15" s="15">
        <v>-51.976999999999997</v>
      </c>
      <c r="E15" s="15">
        <v>-89.15</v>
      </c>
      <c r="G15" s="24"/>
    </row>
    <row r="16" spans="1:7" x14ac:dyDescent="0.2">
      <c r="A16" s="18" t="s">
        <v>66</v>
      </c>
      <c r="B16" s="15">
        <v>-32.023999999999994</v>
      </c>
      <c r="C16" s="15">
        <v>-13.209</v>
      </c>
      <c r="D16" s="15">
        <v>-45.201999999999998</v>
      </c>
      <c r="E16" s="15">
        <v>-90.436000000000007</v>
      </c>
      <c r="G16" s="24"/>
    </row>
    <row r="17" spans="1:7" x14ac:dyDescent="0.2">
      <c r="A17" s="18" t="s">
        <v>67</v>
      </c>
      <c r="B17" s="15">
        <v>-14.678000000000001</v>
      </c>
      <c r="C17" s="15">
        <v>2.2799999999999998</v>
      </c>
      <c r="D17" s="15">
        <v>-78.363</v>
      </c>
      <c r="E17" s="15">
        <v>-90.760999999999996</v>
      </c>
      <c r="G17" s="24"/>
    </row>
    <row r="18" spans="1:7" x14ac:dyDescent="0.2">
      <c r="A18" s="18" t="s">
        <v>68</v>
      </c>
      <c r="B18" s="15">
        <v>-41.302999999999997</v>
      </c>
      <c r="C18" s="15">
        <v>4.1539999999999999</v>
      </c>
      <c r="D18" s="15">
        <v>-56.21</v>
      </c>
      <c r="E18" s="15">
        <v>-93.358000000000004</v>
      </c>
      <c r="G18" s="24"/>
    </row>
    <row r="19" spans="1:7" x14ac:dyDescent="0.2">
      <c r="G19" s="24"/>
    </row>
    <row r="21" spans="1:7" x14ac:dyDescent="0.2">
      <c r="C21" s="32"/>
      <c r="D21" s="32"/>
    </row>
    <row r="22" spans="1:7" x14ac:dyDescent="0.2">
      <c r="E22" s="2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H21"/>
  <sheetViews>
    <sheetView zoomScale="60" zoomScaleNormal="60" workbookViewId="0">
      <selection activeCell="A2" sqref="A2"/>
    </sheetView>
  </sheetViews>
  <sheetFormatPr defaultRowHeight="14.25" x14ac:dyDescent="0.2"/>
  <cols>
    <col min="1" max="1" width="19.140625" style="18" bestFit="1" customWidth="1"/>
    <col min="2" max="3" width="14.85546875" style="2" bestFit="1" customWidth="1"/>
    <col min="4" max="4" width="16.7109375" style="2" bestFit="1" customWidth="1"/>
    <col min="5" max="8" width="14.85546875" style="2" bestFit="1" customWidth="1"/>
    <col min="9" max="16384" width="9.140625" style="2"/>
  </cols>
  <sheetData>
    <row r="1" spans="1:8" s="12" customFormat="1" ht="36" customHeight="1" x14ac:dyDescent="0.25">
      <c r="A1" s="16" t="s">
        <v>25</v>
      </c>
      <c r="B1" s="17" t="s">
        <v>80</v>
      </c>
    </row>
    <row r="2" spans="1:8" s="12" customFormat="1" ht="36" customHeight="1" x14ac:dyDescent="0.25">
      <c r="A2" s="23" t="str">
        <f>HYPERLINK("#Indhold!A1","Retur til forside")</f>
        <v>Retur til forside</v>
      </c>
    </row>
    <row r="3" spans="1:8" x14ac:dyDescent="0.2">
      <c r="A3" s="47"/>
      <c r="B3" s="48" t="s">
        <v>34</v>
      </c>
      <c r="C3" s="48" t="s">
        <v>32</v>
      </c>
      <c r="D3" s="48" t="s">
        <v>77</v>
      </c>
      <c r="E3" s="48" t="s">
        <v>35</v>
      </c>
      <c r="F3" s="48" t="s">
        <v>33</v>
      </c>
      <c r="G3" s="48" t="s">
        <v>78</v>
      </c>
      <c r="H3" s="48" t="s">
        <v>79</v>
      </c>
    </row>
    <row r="4" spans="1:8" x14ac:dyDescent="0.2">
      <c r="A4" s="18">
        <v>2001</v>
      </c>
      <c r="B4" s="15">
        <v>100</v>
      </c>
      <c r="C4" s="15">
        <v>100</v>
      </c>
      <c r="D4" s="15">
        <v>100</v>
      </c>
      <c r="E4" s="15">
        <v>100</v>
      </c>
      <c r="F4" s="15">
        <v>100</v>
      </c>
      <c r="G4" s="15">
        <v>100</v>
      </c>
      <c r="H4" s="15">
        <v>100</v>
      </c>
    </row>
    <row r="5" spans="1:8" x14ac:dyDescent="0.2">
      <c r="A5" s="18">
        <v>2002</v>
      </c>
      <c r="B5" s="15">
        <v>101.0307316884161</v>
      </c>
      <c r="C5" s="15">
        <v>85.519329473099404</v>
      </c>
      <c r="D5" s="15">
        <v>99.073193178535874</v>
      </c>
      <c r="E5" s="15">
        <v>79.166097412200713</v>
      </c>
      <c r="F5" s="15">
        <v>97.630911828250248</v>
      </c>
      <c r="G5" s="15">
        <v>98.686194921447836</v>
      </c>
      <c r="H5" s="15">
        <v>90.896446675922434</v>
      </c>
    </row>
    <row r="6" spans="1:8" x14ac:dyDescent="0.2">
      <c r="A6" s="18">
        <v>2003</v>
      </c>
      <c r="B6" s="15">
        <v>103.1425361990561</v>
      </c>
      <c r="C6" s="15">
        <v>107.85414672002587</v>
      </c>
      <c r="D6" s="15">
        <v>92.277140001062975</v>
      </c>
      <c r="E6" s="15">
        <v>77.909108807016608</v>
      </c>
      <c r="F6" s="15">
        <v>103.54531612585268</v>
      </c>
      <c r="G6" s="15">
        <v>97.293877572599627</v>
      </c>
      <c r="H6" s="15">
        <v>89.661315693902267</v>
      </c>
    </row>
    <row r="7" spans="1:8" x14ac:dyDescent="0.2">
      <c r="A7" s="18">
        <v>2004</v>
      </c>
      <c r="B7" s="15">
        <v>114.09526932737678</v>
      </c>
      <c r="C7" s="15">
        <v>111.88948017100499</v>
      </c>
      <c r="D7" s="15">
        <v>102.24748353561702</v>
      </c>
      <c r="E7" s="15">
        <v>90.957740221735065</v>
      </c>
      <c r="F7" s="15">
        <v>105.20333661353872</v>
      </c>
      <c r="G7" s="15">
        <v>101.83992452624885</v>
      </c>
      <c r="H7" s="15">
        <v>102.0605667556807</v>
      </c>
    </row>
    <row r="8" spans="1:8" x14ac:dyDescent="0.2">
      <c r="A8" s="18">
        <v>2005</v>
      </c>
      <c r="B8" s="15">
        <v>103.60569385317115</v>
      </c>
      <c r="C8" s="15">
        <v>129.05923799146393</v>
      </c>
      <c r="D8" s="15">
        <v>120.88364725728935</v>
      </c>
      <c r="E8" s="15">
        <v>101.49974498310903</v>
      </c>
      <c r="F8" s="15">
        <v>100.32062715334489</v>
      </c>
      <c r="G8" s="15">
        <v>110.28417437830581</v>
      </c>
      <c r="H8" s="15">
        <v>130.81009461549783</v>
      </c>
    </row>
    <row r="9" spans="1:8" x14ac:dyDescent="0.2">
      <c r="A9" s="18">
        <v>2006</v>
      </c>
      <c r="B9" s="15">
        <v>107.97778135204486</v>
      </c>
      <c r="C9" s="15">
        <v>131.93785466531281</v>
      </c>
      <c r="D9" s="15">
        <v>130.31014402541942</v>
      </c>
      <c r="E9" s="15">
        <v>106.07823059798027</v>
      </c>
      <c r="F9" s="15">
        <v>98.898267090151407</v>
      </c>
      <c r="G9" s="15">
        <v>112.50169886665221</v>
      </c>
      <c r="H9" s="15">
        <v>142.29408069490648</v>
      </c>
    </row>
    <row r="10" spans="1:8" x14ac:dyDescent="0.2">
      <c r="A10" s="18">
        <v>2007</v>
      </c>
      <c r="B10" s="15">
        <v>131.24767987856274</v>
      </c>
      <c r="C10" s="15">
        <v>177.33346052876882</v>
      </c>
      <c r="D10" s="15">
        <v>144.58527584209864</v>
      </c>
      <c r="E10" s="15">
        <v>105.53972682726894</v>
      </c>
      <c r="F10" s="15">
        <v>103.31358501227827</v>
      </c>
      <c r="G10" s="15">
        <v>112.54859563385612</v>
      </c>
      <c r="H10" s="15">
        <v>155.71755521999728</v>
      </c>
    </row>
    <row r="11" spans="1:8" x14ac:dyDescent="0.2">
      <c r="A11" s="18">
        <v>2008</v>
      </c>
      <c r="B11" s="15">
        <v>158.56814155820433</v>
      </c>
      <c r="C11" s="15">
        <v>183.05185342569922</v>
      </c>
      <c r="D11" s="15">
        <v>174.58483016629023</v>
      </c>
      <c r="E11" s="15">
        <v>136.49282564367257</v>
      </c>
      <c r="F11" s="15">
        <v>111.24768359783695</v>
      </c>
      <c r="G11" s="15">
        <v>114.75173079825056</v>
      </c>
      <c r="H11" s="15">
        <v>173.89900827331653</v>
      </c>
    </row>
    <row r="12" spans="1:8" x14ac:dyDescent="0.2">
      <c r="A12" s="18">
        <v>2009</v>
      </c>
      <c r="B12" s="15">
        <v>132.38513641119636</v>
      </c>
      <c r="C12" s="15">
        <v>163.47994489228685</v>
      </c>
      <c r="D12" s="15">
        <v>145.02226784327101</v>
      </c>
      <c r="E12" s="15">
        <v>108.58509234924759</v>
      </c>
      <c r="F12" s="15">
        <v>112.56201313983195</v>
      </c>
      <c r="G12" s="15">
        <v>99.5047508895221</v>
      </c>
      <c r="H12" s="15">
        <v>126.26044765804674</v>
      </c>
    </row>
    <row r="13" spans="1:8" x14ac:dyDescent="0.2">
      <c r="A13" s="18">
        <v>2010</v>
      </c>
      <c r="B13" s="15">
        <v>156.38310427477668</v>
      </c>
      <c r="C13" s="15">
        <v>183.1499957667034</v>
      </c>
      <c r="D13" s="15">
        <v>166.01716347344131</v>
      </c>
      <c r="E13" s="15">
        <v>131.5115739765601</v>
      </c>
      <c r="F13" s="15">
        <v>110.55901425621779</v>
      </c>
      <c r="G13" s="15">
        <v>107.63303702779628</v>
      </c>
      <c r="H13" s="15">
        <v>155.80879880024165</v>
      </c>
    </row>
    <row r="14" spans="1:8" x14ac:dyDescent="0.2">
      <c r="A14" s="18">
        <v>2011</v>
      </c>
      <c r="B14" s="15">
        <v>179.32445141233245</v>
      </c>
      <c r="C14" s="15">
        <v>190.49021911865688</v>
      </c>
      <c r="D14" s="15">
        <v>192.03760270322306</v>
      </c>
      <c r="E14" s="15">
        <v>135.4399215557799</v>
      </c>
      <c r="F14" s="15">
        <v>115.77305823960647</v>
      </c>
      <c r="G14" s="15">
        <v>115.71000776748225</v>
      </c>
      <c r="H14" s="15">
        <v>185.42299483076044</v>
      </c>
    </row>
    <row r="15" spans="1:8" x14ac:dyDescent="0.2">
      <c r="A15" s="18">
        <v>2012</v>
      </c>
      <c r="B15" s="15">
        <v>239.87614693283749</v>
      </c>
      <c r="C15" s="15">
        <v>158.88770801738576</v>
      </c>
      <c r="D15" s="15">
        <v>217.33140734991238</v>
      </c>
      <c r="E15" s="15">
        <v>115.27446922470928</v>
      </c>
      <c r="F15" s="15">
        <v>114.71761580224198</v>
      </c>
      <c r="G15" s="15">
        <v>124.97384605845862</v>
      </c>
      <c r="H15" s="15">
        <v>179.15294569617498</v>
      </c>
    </row>
    <row r="16" spans="1:8" x14ac:dyDescent="0.2">
      <c r="A16" s="18">
        <v>2013</v>
      </c>
      <c r="B16" s="15">
        <v>249.96784795083633</v>
      </c>
      <c r="C16" s="15">
        <v>163.78791646097332</v>
      </c>
      <c r="D16" s="15">
        <v>221.72417017929118</v>
      </c>
      <c r="E16" s="15">
        <v>121.44335290720821</v>
      </c>
      <c r="F16" s="15">
        <v>107.14526117497338</v>
      </c>
      <c r="G16" s="15">
        <v>128.18702337388345</v>
      </c>
      <c r="H16" s="15">
        <v>179.86314656317842</v>
      </c>
    </row>
    <row r="17" spans="1:8" x14ac:dyDescent="0.2">
      <c r="A17" s="18">
        <v>2014</v>
      </c>
      <c r="B17" s="15">
        <v>177.86536101401083</v>
      </c>
      <c r="C17" s="15">
        <v>176.53861464501196</v>
      </c>
      <c r="D17" s="15">
        <v>207.60871766326903</v>
      </c>
      <c r="E17" s="15">
        <v>97.307668081119886</v>
      </c>
      <c r="F17" s="15">
        <v>95.265930583655489</v>
      </c>
      <c r="G17" s="15">
        <v>123.15921762353125</v>
      </c>
      <c r="H17" s="15">
        <v>163.44679120952276</v>
      </c>
    </row>
    <row r="18" spans="1:8" x14ac:dyDescent="0.2">
      <c r="A18" s="18">
        <v>2015</v>
      </c>
      <c r="B18" s="15">
        <v>145.57830252768471</v>
      </c>
      <c r="C18" s="15">
        <v>145.65674212816543</v>
      </c>
      <c r="D18" s="15">
        <v>184.0590842898842</v>
      </c>
      <c r="E18" s="15">
        <v>92.6607357976836</v>
      </c>
      <c r="F18" s="15">
        <v>90.099983046518602</v>
      </c>
      <c r="G18" s="15">
        <v>112.91147144010648</v>
      </c>
      <c r="H18" s="15">
        <v>115.76090179589376</v>
      </c>
    </row>
    <row r="19" spans="1:8" x14ac:dyDescent="0.2">
      <c r="A19" s="18">
        <v>2016</v>
      </c>
      <c r="B19" s="15">
        <v>167.37630755972293</v>
      </c>
      <c r="C19" s="15">
        <v>156.53802230037928</v>
      </c>
      <c r="D19" s="15">
        <v>174.624689003291</v>
      </c>
      <c r="E19" s="15">
        <v>77.526118654497751</v>
      </c>
      <c r="F19" s="15">
        <v>96.096452293794016</v>
      </c>
      <c r="G19" s="15">
        <v>107.43916908331406</v>
      </c>
      <c r="H19" s="15">
        <v>107.08937704144438</v>
      </c>
    </row>
    <row r="20" spans="1:8" x14ac:dyDescent="0.2">
      <c r="A20" s="18">
        <v>2017</v>
      </c>
      <c r="B20" s="15">
        <v>177.39959480421584</v>
      </c>
      <c r="C20" s="15">
        <v>174.93437055734381</v>
      </c>
      <c r="D20" s="15">
        <v>177.52583288654418</v>
      </c>
      <c r="E20" s="15">
        <v>86.894122759935883</v>
      </c>
      <c r="F20" s="15">
        <v>77.871801546422986</v>
      </c>
      <c r="G20" s="15">
        <v>117.55572035319797</v>
      </c>
      <c r="H20" s="15">
        <v>115.28882834434135</v>
      </c>
    </row>
    <row r="21" spans="1:8" x14ac:dyDescent="0.2">
      <c r="A21" s="18">
        <v>2018</v>
      </c>
      <c r="B21" s="15">
        <v>154.20858987627651</v>
      </c>
      <c r="C21" s="15">
        <v>163.1322883721956</v>
      </c>
      <c r="D21" s="15">
        <v>185.5174373062718</v>
      </c>
      <c r="E21" s="15">
        <v>79.705918977620627</v>
      </c>
      <c r="F21" s="15">
        <v>94.331270515691074</v>
      </c>
      <c r="G21" s="15">
        <v>120.63327440581962</v>
      </c>
      <c r="H21" s="15">
        <v>135.70359574687191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Indhold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III.10</vt:lpstr>
      <vt:lpstr>III.12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Karina Tilsted Andersen</cp:lastModifiedBy>
  <dcterms:created xsi:type="dcterms:W3CDTF">2021-09-30T13:06:54Z</dcterms:created>
  <dcterms:modified xsi:type="dcterms:W3CDTF">2023-01-20T10:13:28Z</dcterms:modified>
</cp:coreProperties>
</file>