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enne_projektmappe"/>
  <bookViews>
    <workbookView xWindow="0" yWindow="0" windowWidth="23256" windowHeight="11700" firstSheet="3" activeTab="13"/>
  </bookViews>
  <sheets>
    <sheet name="Forside" sheetId="15" r:id="rId1"/>
    <sheet name="Figur I.1" sheetId="28" r:id="rId2"/>
    <sheet name="Figur I.2a" sheetId="6" r:id="rId3"/>
    <sheet name="Figur I.2b" sheetId="11" r:id="rId4"/>
    <sheet name="Boks I.4A" sheetId="32" r:id="rId5"/>
    <sheet name="Boks I.13A" sheetId="43" r:id="rId6"/>
    <sheet name="Boks I.14A" sheetId="44" r:id="rId7"/>
    <sheet name="Figur I.3" sheetId="45" r:id="rId8"/>
    <sheet name="Figur I.4" sheetId="46" r:id="rId9"/>
    <sheet name="Boks I.17A" sheetId="35" r:id="rId10"/>
    <sheet name="Boks I.21A" sheetId="29" r:id="rId11"/>
    <sheet name="Boks I.21B" sheetId="31" r:id="rId12"/>
    <sheet name="Figur I.5" sheetId="47" r:id="rId13"/>
    <sheet name="Figur I.6" sheetId="48" r:id="rId14"/>
  </sheets>
  <externalReferences>
    <externalReference r:id="rId15"/>
    <externalReference r:id="rId16"/>
    <externalReference r:id="rId17"/>
  </externalReferences>
  <definedNames>
    <definedName name="BNP">[1]Extern!$4:$4</definedName>
    <definedName name="Kalkulations_rente">'[2]Generelle antagelser'!$C$4</definedName>
    <definedName name="OutputType">[3]General!$H$29</definedName>
    <definedName name="Årstal" localSheetId="11">#REF!</definedName>
    <definedName name="Årstal" localSheetId="3">#REF!</definedName>
    <definedName name="Årstal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45" l="1"/>
  <c r="E6" i="43"/>
  <c r="F6" i="43"/>
  <c r="G6" i="43"/>
  <c r="H6" i="43"/>
  <c r="Q11" i="48"/>
  <c r="Q10" i="48"/>
  <c r="Q9" i="48"/>
  <c r="Q8" i="48"/>
  <c r="Q7" i="48"/>
  <c r="Q6" i="48"/>
  <c r="Q5" i="48"/>
  <c r="Q11" i="47"/>
  <c r="Q10" i="47"/>
  <c r="Q9" i="47"/>
  <c r="Q8" i="47"/>
  <c r="Q7" i="47"/>
  <c r="Q6" i="47"/>
  <c r="Q5" i="47"/>
  <c r="Q11" i="46"/>
  <c r="Q10" i="46"/>
  <c r="Q9" i="46"/>
  <c r="Q8" i="46"/>
  <c r="Q7" i="46"/>
  <c r="Q6" i="46"/>
  <c r="Q5" i="46"/>
  <c r="BD39" i="45"/>
  <c r="BD38" i="45"/>
  <c r="BD37" i="45"/>
  <c r="BD36" i="45"/>
  <c r="BD35" i="45"/>
  <c r="BD34" i="45"/>
  <c r="BD33" i="45"/>
  <c r="AI33" i="45"/>
  <c r="AI34" i="45" s="1"/>
  <c r="AI35" i="45" s="1"/>
  <c r="AI36" i="45" s="1"/>
  <c r="AI37" i="45" s="1"/>
  <c r="AI38" i="45" s="1"/>
  <c r="AI39" i="45" s="1"/>
  <c r="AI40" i="45" s="1"/>
  <c r="AI41" i="45" s="1"/>
  <c r="AI42" i="45" s="1"/>
  <c r="AI43" i="45" s="1"/>
  <c r="AI44" i="45" s="1"/>
  <c r="AI45" i="45" s="1"/>
  <c r="AI46" i="45" s="1"/>
  <c r="AE32" i="45"/>
  <c r="AF39" i="45" s="1"/>
  <c r="AF31" i="45"/>
  <c r="AE31" i="45"/>
  <c r="AE30" i="45"/>
  <c r="AF30" i="45" s="1"/>
  <c r="AF29" i="45"/>
  <c r="AE29" i="45"/>
  <c r="E29" i="45"/>
  <c r="G29" i="45" s="1"/>
  <c r="B29" i="45"/>
  <c r="AE28" i="45"/>
  <c r="E28" i="45"/>
  <c r="G28" i="45" s="1"/>
  <c r="B28" i="45"/>
  <c r="AE27" i="45"/>
  <c r="E27" i="45"/>
  <c r="G27" i="45" s="1"/>
  <c r="B27" i="45"/>
  <c r="C27" i="45" s="1"/>
  <c r="AE26" i="45"/>
  <c r="E26" i="45"/>
  <c r="G26" i="45" s="1"/>
  <c r="B26" i="45"/>
  <c r="C26" i="45" s="1"/>
  <c r="AE25" i="45"/>
  <c r="B25" i="45"/>
  <c r="F25" i="45" s="1"/>
  <c r="AE24" i="45"/>
  <c r="E24" i="45"/>
  <c r="G24" i="45" s="1"/>
  <c r="B24" i="45"/>
  <c r="C24" i="45" s="1"/>
  <c r="AE23" i="45"/>
  <c r="B23" i="45"/>
  <c r="F23" i="45" s="1"/>
  <c r="AE22" i="45"/>
  <c r="E22" i="45"/>
  <c r="G22" i="45" s="1"/>
  <c r="B22" i="45"/>
  <c r="C22" i="45" s="1"/>
  <c r="AE21" i="45"/>
  <c r="B21" i="45"/>
  <c r="F21" i="45" s="1"/>
  <c r="AE20" i="45"/>
  <c r="E20" i="45"/>
  <c r="G20" i="45" s="1"/>
  <c r="B20" i="45"/>
  <c r="C20" i="45" s="1"/>
  <c r="AE19" i="45"/>
  <c r="B19" i="45"/>
  <c r="F19" i="45" s="1"/>
  <c r="AE18" i="45"/>
  <c r="E18" i="45"/>
  <c r="G18" i="45" s="1"/>
  <c r="B18" i="45"/>
  <c r="C18" i="45" s="1"/>
  <c r="AE17" i="45"/>
  <c r="B17" i="45"/>
  <c r="F17" i="45" s="1"/>
  <c r="AE16" i="45"/>
  <c r="E16" i="45"/>
  <c r="G16" i="45" s="1"/>
  <c r="B16" i="45"/>
  <c r="C16" i="45" s="1"/>
  <c r="AE15" i="45"/>
  <c r="B15" i="45"/>
  <c r="F15" i="45" s="1"/>
  <c r="AE14" i="45"/>
  <c r="E14" i="45"/>
  <c r="G14" i="45" s="1"/>
  <c r="B14" i="45"/>
  <c r="C14" i="45" s="1"/>
  <c r="AE13" i="45"/>
  <c r="B13" i="45"/>
  <c r="F13" i="45" s="1"/>
  <c r="AE12" i="45"/>
  <c r="E12" i="45"/>
  <c r="G12" i="45" s="1"/>
  <c r="B12" i="45"/>
  <c r="C12" i="45" s="1"/>
  <c r="AE11" i="45"/>
  <c r="B11" i="45"/>
  <c r="F11" i="45" s="1"/>
  <c r="AE10" i="45"/>
  <c r="E10" i="45"/>
  <c r="G10" i="45" s="1"/>
  <c r="B10" i="45"/>
  <c r="C10" i="45" s="1"/>
  <c r="AE9" i="45"/>
  <c r="B9" i="45"/>
  <c r="F9" i="45" s="1"/>
  <c r="BJ8" i="45"/>
  <c r="BI8" i="45"/>
  <c r="AE8" i="45"/>
  <c r="B8" i="45"/>
  <c r="F8" i="45" s="1"/>
  <c r="AE7" i="45"/>
  <c r="E7" i="45"/>
  <c r="G7" i="45" s="1"/>
  <c r="B7" i="45"/>
  <c r="C7" i="45" s="1"/>
  <c r="F6" i="45"/>
  <c r="C6" i="45"/>
  <c r="B6" i="45"/>
  <c r="E6" i="45" s="1"/>
  <c r="G6" i="45" s="1"/>
  <c r="B5" i="45"/>
  <c r="F5" i="45" s="1"/>
  <c r="J6" i="44"/>
  <c r="I6" i="44"/>
  <c r="I6" i="43"/>
  <c r="AF38" i="45" l="1"/>
  <c r="AF45" i="45"/>
  <c r="C5" i="45"/>
  <c r="E5" i="45" s="1"/>
  <c r="G5" i="45" s="1"/>
  <c r="F7" i="45"/>
  <c r="C8" i="45"/>
  <c r="C9" i="45"/>
  <c r="F10" i="45"/>
  <c r="C11" i="45"/>
  <c r="F12" i="45"/>
  <c r="C13" i="45"/>
  <c r="F14" i="45"/>
  <c r="C15" i="45"/>
  <c r="F16" i="45"/>
  <c r="C17" i="45"/>
  <c r="F18" i="45"/>
  <c r="C19" i="45"/>
  <c r="F20" i="45"/>
  <c r="C21" i="45"/>
  <c r="F22" i="45"/>
  <c r="C23" i="45"/>
  <c r="F24" i="45"/>
  <c r="C25" i="45"/>
  <c r="F26" i="45"/>
  <c r="F27" i="45"/>
  <c r="B30" i="45"/>
  <c r="E30" i="45" s="1"/>
  <c r="G30" i="45" s="1"/>
  <c r="AF32" i="45"/>
  <c r="AF37" i="45"/>
  <c r="AF43" i="45"/>
  <c r="E8" i="45"/>
  <c r="G8" i="45" s="1"/>
  <c r="E9" i="45"/>
  <c r="G9" i="45" s="1"/>
  <c r="E11" i="45"/>
  <c r="G11" i="45" s="1"/>
  <c r="E13" i="45"/>
  <c r="G13" i="45" s="1"/>
  <c r="E15" i="45"/>
  <c r="G15" i="45" s="1"/>
  <c r="E17" i="45"/>
  <c r="G17" i="45" s="1"/>
  <c r="E19" i="45"/>
  <c r="G19" i="45" s="1"/>
  <c r="E21" i="45"/>
  <c r="G21" i="45" s="1"/>
  <c r="E23" i="45"/>
  <c r="G23" i="45" s="1"/>
  <c r="E25" i="45"/>
  <c r="G25" i="45" s="1"/>
  <c r="AF36" i="45"/>
  <c r="AF40" i="45"/>
  <c r="AF42" i="45"/>
  <c r="AF44" i="45"/>
  <c r="AF46" i="45"/>
  <c r="AF41" i="45"/>
  <c r="AF33" i="45"/>
  <c r="AF34" i="45"/>
  <c r="AF35" i="45"/>
  <c r="AJ32" i="45" l="1"/>
  <c r="F30" i="45" s="1"/>
  <c r="B31" i="45"/>
  <c r="E31" i="45" s="1"/>
  <c r="G31" i="45" s="1"/>
  <c r="AJ34" i="45"/>
  <c r="F32" i="45" s="1"/>
  <c r="B32" i="45"/>
  <c r="E32" i="45" s="1"/>
  <c r="G32" i="45" s="1"/>
  <c r="AJ35" i="45"/>
  <c r="F33" i="45" s="1"/>
  <c r="B33" i="45"/>
  <c r="E33" i="45" s="1"/>
  <c r="G33" i="45" s="1"/>
  <c r="AJ36" i="45"/>
  <c r="F34" i="45" s="1"/>
  <c r="B34" i="45"/>
  <c r="E34" i="45" s="1"/>
  <c r="G34" i="45" s="1"/>
  <c r="AK37" i="45"/>
  <c r="AK36" i="45" s="1"/>
  <c r="AK35" i="45" s="1"/>
  <c r="AK34" i="45" s="1"/>
  <c r="AK33" i="45" s="1"/>
  <c r="AK32" i="45" s="1"/>
  <c r="AK31" i="45" s="1"/>
  <c r="AG37" i="45"/>
  <c r="C35" i="45" s="1"/>
  <c r="E35" i="45"/>
  <c r="G35" i="45" s="1"/>
  <c r="AJ37" i="45"/>
  <c r="F35" i="45" s="1"/>
  <c r="AK30" i="45" l="1"/>
  <c r="AJ31" i="45"/>
  <c r="F29" i="45" s="1"/>
  <c r="AH37" i="45"/>
  <c r="AH36" i="45" s="1"/>
  <c r="AJ33" i="45"/>
  <c r="F31" i="45" s="1"/>
  <c r="AK29" i="45" l="1"/>
  <c r="AJ30" i="45"/>
  <c r="F28" i="45" s="1"/>
  <c r="AH35" i="45"/>
  <c r="AG36" i="45"/>
  <c r="C34" i="45" s="1"/>
  <c r="AK28" i="45" l="1"/>
  <c r="AK27" i="45" s="1"/>
  <c r="AK26" i="45" s="1"/>
  <c r="AJ29" i="45"/>
  <c r="AH34" i="45"/>
  <c r="AG35" i="45"/>
  <c r="C33" i="45" s="1"/>
  <c r="AH33" i="45" l="1"/>
  <c r="AG34" i="45"/>
  <c r="C32" i="45" s="1"/>
  <c r="AH32" i="45" l="1"/>
  <c r="AG33" i="45"/>
  <c r="C31" i="45" s="1"/>
  <c r="AH31" i="45" l="1"/>
  <c r="AG32" i="45"/>
  <c r="C30" i="45" s="1"/>
  <c r="AH30" i="45" l="1"/>
  <c r="AG31" i="45"/>
  <c r="C29" i="45" s="1"/>
  <c r="AH29" i="45" l="1"/>
  <c r="AG30" i="45"/>
  <c r="C28" i="45" s="1"/>
  <c r="AH28" i="45" l="1"/>
  <c r="AH27" i="45" s="1"/>
  <c r="AH26" i="45" s="1"/>
  <c r="AG29" i="45"/>
  <c r="C22" i="32" l="1"/>
  <c r="C21" i="32"/>
  <c r="C20" i="32"/>
  <c r="H20" i="32" s="1"/>
  <c r="H19" i="32"/>
  <c r="C19" i="32"/>
  <c r="C18" i="32"/>
  <c r="H18" i="32" s="1"/>
  <c r="D17" i="32"/>
  <c r="C17" i="32"/>
  <c r="H17" i="32" s="1"/>
  <c r="D16" i="32"/>
  <c r="C16" i="32"/>
  <c r="H16" i="32" s="1"/>
  <c r="D15" i="32"/>
  <c r="C15" i="32"/>
  <c r="H15" i="32" s="1"/>
  <c r="D14" i="32"/>
  <c r="C14" i="32"/>
  <c r="H14" i="32" s="1"/>
  <c r="D13" i="32"/>
  <c r="C13" i="32"/>
  <c r="H13" i="32" s="1"/>
  <c r="D12" i="32"/>
  <c r="C12" i="32"/>
  <c r="H12" i="32" s="1"/>
  <c r="E11" i="32"/>
  <c r="D11" i="32"/>
  <c r="F11" i="32" s="1"/>
  <c r="C11" i="32"/>
  <c r="H11" i="32" s="1"/>
  <c r="D10" i="32"/>
  <c r="F10" i="32" s="1"/>
  <c r="C10" i="32"/>
  <c r="E10" i="32" s="1"/>
  <c r="E9" i="32"/>
  <c r="D9" i="32"/>
  <c r="F9" i="32" s="1"/>
  <c r="C9" i="32"/>
  <c r="H9" i="32" s="1"/>
  <c r="F8" i="32"/>
  <c r="E8" i="32"/>
  <c r="D8" i="32"/>
  <c r="C8" i="32"/>
  <c r="H8" i="32" s="1"/>
  <c r="D7" i="32"/>
  <c r="F7" i="32" s="1"/>
  <c r="C7" i="32"/>
  <c r="E7" i="32" s="1"/>
  <c r="E6" i="32"/>
  <c r="D6" i="32"/>
  <c r="F6" i="32" s="1"/>
  <c r="C6" i="32"/>
  <c r="H6" i="32" s="1"/>
  <c r="F5" i="32"/>
  <c r="E5" i="32"/>
  <c r="D5" i="32"/>
  <c r="C5" i="32"/>
  <c r="H5" i="32" s="1"/>
  <c r="H7" i="32" l="1"/>
  <c r="H10" i="32"/>
  <c r="D45" i="28" l="1"/>
  <c r="C34" i="28"/>
  <c r="C35" i="28"/>
  <c r="C36" i="28"/>
  <c r="C37" i="28"/>
  <c r="C38" i="28"/>
  <c r="C39" i="28"/>
  <c r="C40" i="28"/>
  <c r="C41" i="28"/>
  <c r="C42" i="28"/>
  <c r="C43" i="28"/>
  <c r="C44" i="28"/>
  <c r="C45" i="28"/>
  <c r="C33" i="28"/>
  <c r="B6" i="28"/>
  <c r="B7" i="28"/>
  <c r="B8" i="28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5" i="28"/>
</calcChain>
</file>

<file path=xl/sharedStrings.xml><?xml version="1.0" encoding="utf-8"?>
<sst xmlns="http://schemas.openxmlformats.org/spreadsheetml/2006/main" count="230" uniqueCount="120">
  <si>
    <t xml:space="preserve"> Kollektiv el og opvarmning</t>
  </si>
  <si>
    <t xml:space="preserve"> Erhverv og industri</t>
  </si>
  <si>
    <t xml:space="preserve"> Transport</t>
  </si>
  <si>
    <t xml:space="preserve"> Landbrug</t>
  </si>
  <si>
    <t xml:space="preserve"> Skov og øvrig arealanv.</t>
  </si>
  <si>
    <t xml:space="preserve"> Affald og spildevand</t>
  </si>
  <si>
    <t xml:space="preserve"> Frozen policy</t>
  </si>
  <si>
    <t xml:space="preserve"> Historisk udvikling</t>
  </si>
  <si>
    <t>Frozen policy</t>
  </si>
  <si>
    <t>I.3</t>
  </si>
  <si>
    <t>I.4</t>
  </si>
  <si>
    <t>I.5</t>
  </si>
  <si>
    <t>I.1</t>
  </si>
  <si>
    <t>I.2a</t>
  </si>
  <si>
    <t>I.2b</t>
  </si>
  <si>
    <t>I.6</t>
  </si>
  <si>
    <t>Real privatforbrug</t>
  </si>
  <si>
    <t>Samlet befolkning</t>
  </si>
  <si>
    <t xml:space="preserve"> 70 pct.-reduktion</t>
  </si>
  <si>
    <t>CHC(T)</t>
  </si>
  <si>
    <t>N(T)</t>
  </si>
  <si>
    <t>fcp</t>
  </si>
  <si>
    <t>divideret med 1000</t>
  </si>
  <si>
    <t>DREAM</t>
  </si>
  <si>
    <t>T</t>
  </si>
  <si>
    <t>Base</t>
  </si>
  <si>
    <t>Count</t>
  </si>
  <si>
    <t>Level</t>
  </si>
  <si>
    <t>Y2</t>
  </si>
  <si>
    <t>Y3</t>
  </si>
  <si>
    <t>Y4</t>
  </si>
  <si>
    <t>Y5</t>
  </si>
  <si>
    <t>Y6</t>
  </si>
  <si>
    <t>Nullinje</t>
  </si>
  <si>
    <t xml:space="preserve"> Fødevareindustri</t>
  </si>
  <si>
    <t xml:space="preserve"> Forsyning</t>
  </si>
  <si>
    <t xml:space="preserve"> Industri</t>
  </si>
  <si>
    <t xml:space="preserve"> Private tjenester</t>
  </si>
  <si>
    <t xml:space="preserve"> Øvrige</t>
  </si>
  <si>
    <t>Serie 6</t>
  </si>
  <si>
    <t xml:space="preserve"> Marginalomkostninger for virksomhed A</t>
  </si>
  <si>
    <t xml:space="preserve"> Marginalomkostninger for virksomhed B</t>
  </si>
  <si>
    <t xml:space="preserve"> Beta</t>
  </si>
  <si>
    <t xml:space="preserve"> Alpha</t>
  </si>
  <si>
    <t xml:space="preserve"> Alphabeta</t>
  </si>
  <si>
    <t xml:space="preserve"> Grundantagelser</t>
  </si>
  <si>
    <t xml:space="preserve"> Følsomhedsanalyse</t>
  </si>
  <si>
    <t>x</t>
  </si>
  <si>
    <t xml:space="preserve"> Eksisterende energiafgifter er ikke udfaset</t>
  </si>
  <si>
    <t xml:space="preserve"> Eksisterende energiafgifter er udfaset</t>
  </si>
  <si>
    <t xml:space="preserve"> Centrale skøn for CCS</t>
  </si>
  <si>
    <t xml:space="preserve"> Lavere pris på CCS</t>
  </si>
  <si>
    <t xml:space="preserve"> Mindre potentiale for CCS</t>
  </si>
  <si>
    <t xml:space="preserve"> Ingen CCS</t>
  </si>
  <si>
    <t xml:space="preserve"> Grundscenarie</t>
  </si>
  <si>
    <t xml:space="preserve"> Opnåelse af 70 pct.-målsætningen</t>
  </si>
  <si>
    <t xml:space="preserve"> Opnåelse af 70 pct.-målsætningen uden CCS</t>
  </si>
  <si>
    <t>Data</t>
  </si>
  <si>
    <t>Søjle</t>
  </si>
  <si>
    <t>Snyd</t>
  </si>
  <si>
    <t>LULUCF</t>
  </si>
  <si>
    <t>Landbrug</t>
  </si>
  <si>
    <t>Øvrige virksomheder</t>
  </si>
  <si>
    <t>Husholdninger</t>
  </si>
  <si>
    <t>CCS/BECCS</t>
  </si>
  <si>
    <t>Linje1</t>
  </si>
  <si>
    <t>Linje2</t>
  </si>
  <si>
    <t>Linje3</t>
  </si>
  <si>
    <t>Linje4</t>
  </si>
  <si>
    <t>Linje5</t>
  </si>
  <si>
    <t>Linje6</t>
  </si>
  <si>
    <t>Grund-
scenarie</t>
  </si>
  <si>
    <t>Ændret
erhvervsstruktur</t>
  </si>
  <si>
    <t>Tiltag i 
produktionen</t>
  </si>
  <si>
    <t>Reduktioner hos
husholdninger</t>
  </si>
  <si>
    <t>Brutto-
udledninger</t>
  </si>
  <si>
    <t>Negative
udledninger</t>
  </si>
  <si>
    <t>Netto-
udledninger</t>
  </si>
  <si>
    <t>hjælpeserie1</t>
  </si>
  <si>
    <t>hjælpeserie2</t>
  </si>
  <si>
    <t>Hjælpeserie</t>
  </si>
  <si>
    <t>Y1</t>
  </si>
  <si>
    <t>Økonomi og Miljø 2020</t>
  </si>
  <si>
    <t>Kildeangivelser til data og eventuelle forklarende anmærkninger til figurer og tabeller findes i rapporten.</t>
  </si>
  <si>
    <t>Nummer</t>
  </si>
  <si>
    <t>Titel</t>
  </si>
  <si>
    <t>Afsnit 2</t>
  </si>
  <si>
    <t>Afsnit 3</t>
  </si>
  <si>
    <t>Status på den danske klimapolitik</t>
  </si>
  <si>
    <t>Omkostningseffektiv opfyldelse af Danmarks klimamål</t>
  </si>
  <si>
    <t>Boks I.4A</t>
  </si>
  <si>
    <t>Ensartet drivhusgasbeskatning</t>
  </si>
  <si>
    <t>Alternativer til en ensartet drivhusgasbeskatning</t>
  </si>
  <si>
    <t>Afsnit 4</t>
  </si>
  <si>
    <t>Afsnit 5</t>
  </si>
  <si>
    <t>Fordeling af drivhusgasudledninger mellem sektorer a</t>
  </si>
  <si>
    <t>Fordeling af drivhusgasudledninger mellem sektorer b</t>
  </si>
  <si>
    <t>Omkostningseffektiv reduktion af drivhusgasser</t>
  </si>
  <si>
    <t>Boks I.13A</t>
  </si>
  <si>
    <t>Boks I.14A</t>
  </si>
  <si>
    <t>Udvikling i det private forbrug</t>
  </si>
  <si>
    <t>Drivhusgasudledninger i 2030</t>
  </si>
  <si>
    <t>Boks I.17A</t>
  </si>
  <si>
    <t>Relativ drivhusgasintensitet i landbruget</t>
  </si>
  <si>
    <t>Boks I.21B</t>
  </si>
  <si>
    <t>Boks I.21A</t>
  </si>
  <si>
    <t>Reduktioner i drivhusgasudledninger som følge af ensartet drivhusgasafgift med fradrag for afgiften</t>
  </si>
  <si>
    <t>Reduktioner i drivhusgasudledninger ved en opfyldelse af 70 pct.-målsætningen via tilskud</t>
  </si>
  <si>
    <t>Betydning af CCS for afgift og drivhusgasreduktioner i 2030</t>
  </si>
  <si>
    <t>Sammenhæng mellem drivhusgasafgift og drivhusgasreduktioner i 2030</t>
  </si>
  <si>
    <t>Beskæftigede og CO2-udledninger pr. BVT</t>
  </si>
  <si>
    <t>Beskæftigede og CO2e-udledninger pr. BVT</t>
  </si>
  <si>
    <t>Figur I.1</t>
  </si>
  <si>
    <t>Retur til forside</t>
  </si>
  <si>
    <t>Figur I.2b</t>
  </si>
  <si>
    <t>Figur I.2a</t>
  </si>
  <si>
    <t>Figur I.3</t>
  </si>
  <si>
    <t>Figur I.4</t>
  </si>
  <si>
    <t>Figur I.5</t>
  </si>
  <si>
    <t>Figur I.6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</si>
</sst>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#,##0.0"/>
    <numFmt numFmtId="166" formatCode="0.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.5"/>
      <name val="Arial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b/>
      <sz val="12"/>
      <name val="Arial"/>
      <family val="2"/>
    </font>
    <font>
      <b/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3A3A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DEDED"/>
        <bgColor theme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4" borderId="0"/>
  </cellStyleXfs>
  <cellXfs count="71">
    <xf numFmtId="0" fontId="0" fillId="0" borderId="0" xfId="0"/>
    <xf numFmtId="0" fontId="3" fillId="2" borderId="0" xfId="0" applyFont="1" applyFill="1"/>
    <xf numFmtId="0" fontId="5" fillId="3" borderId="0" xfId="0" applyFont="1" applyFill="1" applyAlignment="1"/>
    <xf numFmtId="0" fontId="3" fillId="3" borderId="0" xfId="0" applyFont="1" applyFill="1" applyAlignment="1"/>
    <xf numFmtId="0" fontId="3" fillId="3" borderId="0" xfId="0" applyFont="1" applyFill="1"/>
    <xf numFmtId="0" fontId="3" fillId="3" borderId="1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5" fillId="3" borderId="0" xfId="0" applyFont="1" applyFill="1" applyAlignment="1"/>
    <xf numFmtId="0" fontId="3" fillId="3" borderId="0" xfId="0" applyFont="1" applyFill="1" applyAlignment="1"/>
    <xf numFmtId="0" fontId="3" fillId="3" borderId="0" xfId="0" applyFont="1" applyFill="1"/>
    <xf numFmtId="0" fontId="3" fillId="3" borderId="1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0" fillId="3" borderId="0" xfId="0" applyFill="1"/>
    <xf numFmtId="0" fontId="0" fillId="2" borderId="0" xfId="0" applyFill="1"/>
    <xf numFmtId="0" fontId="2" fillId="3" borderId="2" xfId="0" applyFont="1" applyFill="1" applyBorder="1"/>
    <xf numFmtId="0" fontId="1" fillId="2" borderId="0" xfId="0" applyFont="1" applyFill="1" applyAlignment="1">
      <alignment horizontal="center" vertical="center"/>
    </xf>
    <xf numFmtId="2" fontId="3" fillId="3" borderId="1" xfId="0" quotePrefix="1" applyNumberFormat="1" applyFont="1" applyFill="1" applyBorder="1" applyAlignment="1">
      <alignment horizontal="center"/>
    </xf>
    <xf numFmtId="164" fontId="3" fillId="3" borderId="0" xfId="3" applyNumberFormat="1" applyFont="1" applyFill="1" applyAlignment="1">
      <alignment horizontal="center"/>
    </xf>
    <xf numFmtId="10" fontId="3" fillId="3" borderId="0" xfId="4" applyNumberFormat="1" applyFont="1" applyFill="1"/>
    <xf numFmtId="165" fontId="7" fillId="3" borderId="0" xfId="0" applyNumberFormat="1" applyFont="1" applyFill="1" applyBorder="1" applyAlignment="1">
      <alignment horizontal="right" vertical="center"/>
    </xf>
    <xf numFmtId="1" fontId="3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3" fillId="3" borderId="0" xfId="0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center"/>
    </xf>
    <xf numFmtId="43" fontId="3" fillId="3" borderId="0" xfId="3" applyFont="1" applyFill="1"/>
    <xf numFmtId="43" fontId="3" fillId="3" borderId="0" xfId="3" applyNumberFormat="1" applyFont="1" applyFill="1" applyAlignment="1">
      <alignment horizontal="center"/>
    </xf>
    <xf numFmtId="9" fontId="3" fillId="3" borderId="0" xfId="4" applyFont="1" applyFill="1" applyAlignment="1">
      <alignment horizontal="left"/>
    </xf>
    <xf numFmtId="0" fontId="3" fillId="3" borderId="0" xfId="0" applyFont="1" applyFill="1" applyAlignment="1">
      <alignment horizontal="center"/>
    </xf>
    <xf numFmtId="9" fontId="3" fillId="3" borderId="0" xfId="0" applyNumberFormat="1" applyFont="1" applyFill="1"/>
    <xf numFmtId="9" fontId="3" fillId="3" borderId="0" xfId="4" applyFont="1" applyFill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0" fillId="3" borderId="0" xfId="0" applyNumberFormat="1" applyFont="1" applyFill="1" applyBorder="1"/>
    <xf numFmtId="0" fontId="0" fillId="3" borderId="0" xfId="0" applyNumberFormat="1" applyFont="1" applyFill="1" applyBorder="1" applyAlignment="1">
      <alignment wrapText="1"/>
    </xf>
    <xf numFmtId="3" fontId="0" fillId="3" borderId="0" xfId="0" applyNumberFormat="1" applyFont="1" applyFill="1" applyBorder="1"/>
    <xf numFmtId="166" fontId="0" fillId="3" borderId="0" xfId="0" applyNumberFormat="1" applyFont="1" applyFill="1" applyBorder="1"/>
    <xf numFmtId="3" fontId="8" fillId="3" borderId="0" xfId="0" applyNumberFormat="1" applyFont="1" applyFill="1" applyBorder="1" applyAlignment="1">
      <alignment horizontal="center" vertical="center"/>
    </xf>
    <xf numFmtId="3" fontId="9" fillId="3" borderId="0" xfId="0" applyNumberFormat="1" applyFont="1" applyFill="1" applyBorder="1"/>
    <xf numFmtId="1" fontId="0" fillId="3" borderId="0" xfId="0" applyNumberFormat="1" applyFont="1" applyFill="1" applyBorder="1"/>
    <xf numFmtId="0" fontId="8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/>
    <xf numFmtId="0" fontId="3" fillId="3" borderId="0" xfId="0" applyNumberFormat="1" applyFont="1" applyFill="1" applyBorder="1" applyAlignment="1">
      <alignment wrapText="1"/>
    </xf>
    <xf numFmtId="3" fontId="3" fillId="3" borderId="0" xfId="0" applyNumberFormat="1" applyFont="1" applyFill="1" applyBorder="1"/>
    <xf numFmtId="166" fontId="3" fillId="3" borderId="0" xfId="0" applyNumberFormat="1" applyFont="1" applyFill="1" applyBorder="1"/>
    <xf numFmtId="3" fontId="10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/>
    <xf numFmtId="0" fontId="10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/>
    <xf numFmtId="0" fontId="3" fillId="3" borderId="1" xfId="0" applyNumberFormat="1" applyFont="1" applyFill="1" applyBorder="1"/>
    <xf numFmtId="0" fontId="3" fillId="3" borderId="1" xfId="0" applyNumberFormat="1" applyFont="1" applyFill="1" applyBorder="1" applyAlignment="1"/>
    <xf numFmtId="0" fontId="0" fillId="3" borderId="0" xfId="0" applyNumberFormat="1" applyFont="1" applyFill="1" applyBorder="1" applyAlignment="1"/>
    <xf numFmtId="165" fontId="0" fillId="3" borderId="0" xfId="0" applyNumberFormat="1" applyFont="1" applyFill="1" applyBorder="1"/>
    <xf numFmtId="4" fontId="0" fillId="3" borderId="0" xfId="0" applyNumberFormat="1" applyFont="1" applyFill="1" applyBorder="1"/>
    <xf numFmtId="0" fontId="12" fillId="2" borderId="0" xfId="0" applyFont="1" applyFill="1" applyAlignment="1"/>
    <xf numFmtId="0" fontId="13" fillId="2" borderId="0" xfId="0" applyFont="1" applyFill="1" applyAlignment="1"/>
    <xf numFmtId="0" fontId="14" fillId="2" borderId="0" xfId="0" applyFont="1" applyFill="1"/>
    <xf numFmtId="0" fontId="1" fillId="3" borderId="1" xfId="0" applyFont="1" applyFill="1" applyBorder="1"/>
    <xf numFmtId="0" fontId="16" fillId="5" borderId="2" xfId="5" applyNumberFormat="1" applyFont="1" applyFill="1" applyBorder="1"/>
    <xf numFmtId="0" fontId="1" fillId="2" borderId="0" xfId="0" applyNumberFormat="1" applyFont="1" applyFill="1" applyBorder="1" applyAlignment="1">
      <alignment horizontal="center" vertical="center"/>
    </xf>
    <xf numFmtId="1" fontId="17" fillId="2" borderId="0" xfId="1" applyNumberFormat="1" applyFont="1" applyFill="1" applyAlignment="1">
      <alignment horizontal="center" vertical="center"/>
    </xf>
    <xf numFmtId="43" fontId="3" fillId="3" borderId="0" xfId="3" applyFont="1" applyFill="1" applyAlignment="1">
      <alignment horizontal="center"/>
    </xf>
    <xf numFmtId="2" fontId="3" fillId="3" borderId="0" xfId="3" applyNumberFormat="1" applyFont="1" applyFill="1" applyAlignment="1">
      <alignment horizontal="center"/>
    </xf>
    <xf numFmtId="2" fontId="3" fillId="3" borderId="0" xfId="0" applyNumberFormat="1" applyFont="1" applyFill="1" applyBorder="1"/>
    <xf numFmtId="2" fontId="0" fillId="3" borderId="0" xfId="0" applyNumberFormat="1" applyFont="1" applyFill="1" applyBorder="1"/>
  </cellXfs>
  <cellStyles count="6">
    <cellStyle name="Format 1" xfId="5"/>
    <cellStyle name="Komma" xfId="3" builtinId="3"/>
    <cellStyle name="Komma 2" xfId="2"/>
    <cellStyle name="Link" xfId="1" builtinId="8"/>
    <cellStyle name="Normal" xfId="0" builtinId="0"/>
    <cellStyle name="Procent" xfId="4" builtinId="5"/>
  </cellStyles>
  <dxfs count="0"/>
  <tableStyles count="0" defaultTableStyle="TableStyleMedium2" defaultPivotStyle="PivotStyleLight16"/>
  <colors>
    <mruColors>
      <color rgb="FFEDEDED"/>
      <color rgb="FFAAA631"/>
      <color rgb="FFC10B20"/>
      <color rgb="FF5C6062"/>
      <color rgb="FFADAFB0"/>
      <color rgb="FFBDBA5F"/>
      <color rgb="FFD0CD8D"/>
      <color rgb="FFDA6D79"/>
      <color rgb="FFC72336"/>
      <color rgb="FF7D80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2031386683151152"/>
          <c:w val="0.93446309523809523"/>
          <c:h val="0.6683024396080266"/>
        </c:manualLayout>
      </c:layout>
      <c:lineChart>
        <c:grouping val="standard"/>
        <c:varyColors val="0"/>
        <c:ser>
          <c:idx val="0"/>
          <c:order val="0"/>
          <c:tx>
            <c:strRef>
              <c:f>'Figur I.1'!$B$4</c:f>
              <c:strCache>
                <c:ptCount val="1"/>
                <c:pt idx="0">
                  <c:v> Historisk udvikling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I.1'!$A$5:$A$45</c:f>
              <c:numCache>
                <c:formatCode>General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'Figur I.1'!$B$5:$B$45</c:f>
              <c:numCache>
                <c:formatCode>_(* #,##0.00_);_(* \(#,##0.00\);_(* "-"??_);_(@_)</c:formatCode>
                <c:ptCount val="41"/>
                <c:pt idx="0">
                  <c:v>77.23573417519269</c:v>
                </c:pt>
                <c:pt idx="1">
                  <c:v>87.244570849194716</c:v>
                </c:pt>
                <c:pt idx="2">
                  <c:v>82.491214077817105</c:v>
                </c:pt>
                <c:pt idx="3">
                  <c:v>83.59412069917397</c:v>
                </c:pt>
                <c:pt idx="4">
                  <c:v>86.586969816074003</c:v>
                </c:pt>
                <c:pt idx="5">
                  <c:v>83.648086241577758</c:v>
                </c:pt>
                <c:pt idx="6">
                  <c:v>96.220804837463717</c:v>
                </c:pt>
                <c:pt idx="7">
                  <c:v>86.971039591732534</c:v>
                </c:pt>
                <c:pt idx="8">
                  <c:v>82.893214446163384</c:v>
                </c:pt>
                <c:pt idx="9">
                  <c:v>80.646863318483753</c:v>
                </c:pt>
                <c:pt idx="10">
                  <c:v>76.440408023773301</c:v>
                </c:pt>
                <c:pt idx="11">
                  <c:v>78.295396245504051</c:v>
                </c:pt>
                <c:pt idx="12">
                  <c:v>78.86775860816789</c:v>
                </c:pt>
                <c:pt idx="13">
                  <c:v>83.622073803528878</c:v>
                </c:pt>
                <c:pt idx="14">
                  <c:v>77.15169402335701</c:v>
                </c:pt>
                <c:pt idx="15">
                  <c:v>72.634494493648546</c:v>
                </c:pt>
                <c:pt idx="16">
                  <c:v>80.493695498450421</c:v>
                </c:pt>
                <c:pt idx="17">
                  <c:v>73.410277451992442</c:v>
                </c:pt>
                <c:pt idx="18">
                  <c:v>65.305032552012364</c:v>
                </c:pt>
                <c:pt idx="19">
                  <c:v>66.717600830730049</c:v>
                </c:pt>
                <c:pt idx="20">
                  <c:v>64.073278043885153</c:v>
                </c:pt>
                <c:pt idx="21">
                  <c:v>57.312847175366009</c:v>
                </c:pt>
                <c:pt idx="22">
                  <c:v>54.416208983812801</c:v>
                </c:pt>
                <c:pt idx="23">
                  <c:v>57.299117002769663</c:v>
                </c:pt>
                <c:pt idx="24">
                  <c:v>52.828274488662331</c:v>
                </c:pt>
                <c:pt idx="25">
                  <c:v>53.801725942480616</c:v>
                </c:pt>
                <c:pt idx="26">
                  <c:v>56.830190618946467</c:v>
                </c:pt>
                <c:pt idx="27">
                  <c:v>52.843192755551634</c:v>
                </c:pt>
                <c:pt idx="28">
                  <c:v>54.834244194892563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17-4C19-9249-82C2D53E1B3A}"/>
            </c:ext>
          </c:extLst>
        </c:ser>
        <c:ser>
          <c:idx val="1"/>
          <c:order val="1"/>
          <c:tx>
            <c:strRef>
              <c:f>'Figur I.1'!$C$4</c:f>
              <c:strCache>
                <c:ptCount val="1"/>
                <c:pt idx="0">
                  <c:v> Frozen policy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I.1'!$A$5:$A$45</c:f>
              <c:numCache>
                <c:formatCode>General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'Figur I.1'!$C$5:$C$45</c:f>
              <c:numCache>
                <c:formatCode>_(* #,##0.00_);_(* \(#,##0.00\);_(* "-"??_);_(@_)</c:formatCode>
                <c:ptCount val="41"/>
                <c:pt idx="28">
                  <c:v>54.834244194892563</c:v>
                </c:pt>
                <c:pt idx="29">
                  <c:v>49.537757063262625</c:v>
                </c:pt>
                <c:pt idx="30">
                  <c:v>47.700675849030034</c:v>
                </c:pt>
                <c:pt idx="31">
                  <c:v>46.711655641806303</c:v>
                </c:pt>
                <c:pt idx="32">
                  <c:v>45.651119444926643</c:v>
                </c:pt>
                <c:pt idx="33">
                  <c:v>44.619228262393953</c:v>
                </c:pt>
                <c:pt idx="34">
                  <c:v>44.539218529824979</c:v>
                </c:pt>
                <c:pt idx="35">
                  <c:v>43.148968850034919</c:v>
                </c:pt>
                <c:pt idx="36">
                  <c:v>43.253924361648366</c:v>
                </c:pt>
                <c:pt idx="37">
                  <c:v>42.158387778050383</c:v>
                </c:pt>
                <c:pt idx="38">
                  <c:v>41.192852351383173</c:v>
                </c:pt>
                <c:pt idx="39">
                  <c:v>39.248166013555078</c:v>
                </c:pt>
                <c:pt idx="40">
                  <c:v>39.117033526334225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17-4C19-9249-82C2D53E1B3A}"/>
            </c:ext>
          </c:extLst>
        </c:ser>
        <c:ser>
          <c:idx val="2"/>
          <c:order val="2"/>
          <c:tx>
            <c:strRef>
              <c:f>'Figur I.1'!$D$4</c:f>
              <c:strCache>
                <c:ptCount val="1"/>
                <c:pt idx="0">
                  <c:v> 70 pct.-reduktion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10"/>
            <c:spPr>
              <a:solidFill>
                <a:srgbClr val="7D8081"/>
              </a:solidFill>
              <a:ln>
                <a:noFill/>
              </a:ln>
            </c:spPr>
          </c:marker>
          <c:cat>
            <c:numRef>
              <c:f>'Figur I.1'!$A$5:$A$45</c:f>
              <c:numCache>
                <c:formatCode>General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'Figur I.1'!$D$5:$D$45</c:f>
              <c:numCache>
                <c:formatCode>_(* #,##0.00_);_(* \(#,##0.00\);_(* "-"??_);_(@_)</c:formatCode>
                <c:ptCount val="41"/>
                <c:pt idx="40">
                  <c:v>23.170720252557807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A17-4C19-9249-82C2D53E1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509632"/>
        <c:axId val="365520768"/>
      </c:lineChart>
      <c:catAx>
        <c:axId val="36550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6552076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36552076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65509632"/>
        <c:crosses val="autoZero"/>
        <c:crossBetween val="midCat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6.3892365792460205E-3"/>
          <c:y val="0.88232884477361884"/>
          <c:w val="0.99234636462003578"/>
          <c:h val="0.1157079803676330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scatterChart>
        <c:scatterStyle val="lineMarker"/>
        <c:varyColors val="0"/>
        <c:ser>
          <c:idx val="6"/>
          <c:order val="0"/>
          <c:tx>
            <c:strRef>
              <c:f>'Boks I.21A'!$N$4</c:f>
              <c:strCache>
                <c:ptCount val="1"/>
                <c:pt idx="0">
                  <c:v>Nullinje</c:v>
                </c:pt>
              </c:strCache>
            </c:strRef>
          </c:tx>
          <c:spPr>
            <a:ln w="9525">
              <a:solidFill>
                <a:srgbClr val="7F7F7F"/>
              </a:solidFill>
            </a:ln>
          </c:spPr>
          <c:marker>
            <c:symbol val="none"/>
          </c:marker>
          <c:xVal>
            <c:numRef>
              <c:f>'Boks I.21A'!$O$5:$O$6</c:f>
              <c:numCache>
                <c:formatCode>General</c:formatCode>
                <c:ptCount val="2"/>
                <c:pt idx="0">
                  <c:v>-9.9999999999999894E+32</c:v>
                </c:pt>
                <c:pt idx="1">
                  <c:v>9.9999999999999894E+39</c:v>
                </c:pt>
              </c:numCache>
            </c:numRef>
          </c:xVal>
          <c:yVal>
            <c:numRef>
              <c:f>'Boks I.21A'!$N$5:$N$6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6C8-414B-828E-816C57B32F1B}"/>
            </c:ext>
          </c:extLst>
        </c:ser>
        <c:ser>
          <c:idx val="0"/>
          <c:order val="1"/>
          <c:tx>
            <c:strRef>
              <c:f>'Boks I.21A'!$B$4</c:f>
              <c:strCache>
                <c:ptCount val="1"/>
                <c:pt idx="0">
                  <c:v> Landbrug</c:v>
                </c:pt>
              </c:strCache>
            </c:strRef>
          </c:tx>
          <c:spPr>
            <a:ln w="69850">
              <a:noFill/>
            </a:ln>
          </c:spPr>
          <c:marker>
            <c:symbol val="circle"/>
            <c:size val="16"/>
            <c:spPr>
              <a:solidFill>
                <a:srgbClr val="C72336"/>
              </a:solidFill>
              <a:ln w="6350">
                <a:noFill/>
              </a:ln>
            </c:spPr>
          </c:marker>
          <c:dLbls>
            <c:dLbl>
              <c:idx val="0"/>
              <c:layout>
                <c:manualLayout>
                  <c:x val="-2.4481084402247253E-2"/>
                  <c:y val="3.702617657082364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C6C8-414B-828E-816C57B32F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overflow" horzOverflow="overflow" wrap="none" lIns="38100" tIns="19050" rIns="38100" bIns="19050" anchor="ctr">
                <a:spAutoFit/>
              </a:bodyPr>
              <a:lstStyle/>
              <a:p>
                <a:pPr>
                  <a:defRPr>
                    <a:ln>
                      <a:noFill/>
                    </a:ln>
                    <a:solidFill>
                      <a:schemeClr val="tx1"/>
                    </a:solidFill>
                  </a:defRPr>
                </a:pPr>
                <a:endParaRPr lang="da-DK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'Boks I.21A'!$B$5:$B$19</c:f>
              <c:numCache>
                <c:formatCode>0</c:formatCode>
                <c:ptCount val="15"/>
                <c:pt idx="0">
                  <c:v>696</c:v>
                </c:pt>
              </c:numCache>
            </c:numRef>
          </c:xVal>
          <c:yVal>
            <c:numRef>
              <c:f>'Boks I.21A'!$C$5:$C$19</c:f>
              <c:numCache>
                <c:formatCode>0</c:formatCode>
                <c:ptCount val="15"/>
                <c:pt idx="0">
                  <c:v>3587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C8-414B-828E-816C57B32F1B}"/>
            </c:ext>
          </c:extLst>
        </c:ser>
        <c:ser>
          <c:idx val="1"/>
          <c:order val="2"/>
          <c:tx>
            <c:strRef>
              <c:f>'Boks I.21A'!$D$4</c:f>
              <c:strCache>
                <c:ptCount val="1"/>
                <c:pt idx="0">
                  <c:v> Fødevareindustri</c:v>
                </c:pt>
              </c:strCache>
            </c:strRef>
          </c:tx>
          <c:spPr>
            <a:ln w="69850">
              <a:noFill/>
            </a:ln>
          </c:spPr>
          <c:marker>
            <c:symbol val="circle"/>
            <c:size val="16"/>
            <c:spPr>
              <a:solidFill>
                <a:srgbClr val="C00000"/>
              </a:solidFill>
              <a:ln>
                <a:solidFill>
                  <a:srgbClr val="AAA631"/>
                </a:solidFill>
              </a:ln>
            </c:spPr>
          </c:marker>
          <c:dLbls>
            <c:dLbl>
              <c:idx val="0"/>
              <c:layout>
                <c:manualLayout>
                  <c:x val="-1.1708344714118177E-2"/>
                  <c:y val="9.6646282671960047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C6C8-414B-828E-816C57B32F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'Boks I.21A'!$D$5:$D$19</c:f>
              <c:numCache>
                <c:formatCode>0</c:formatCode>
                <c:ptCount val="15"/>
                <c:pt idx="0">
                  <c:v>15</c:v>
                </c:pt>
              </c:numCache>
            </c:numRef>
          </c:xVal>
          <c:yVal>
            <c:numRef>
              <c:f>'Boks I.21A'!$E$5:$E$19</c:f>
              <c:numCache>
                <c:formatCode>0</c:formatCode>
                <c:ptCount val="15"/>
                <c:pt idx="0">
                  <c:v>1297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6C8-414B-828E-816C57B32F1B}"/>
            </c:ext>
          </c:extLst>
        </c:ser>
        <c:ser>
          <c:idx val="2"/>
          <c:order val="3"/>
          <c:tx>
            <c:strRef>
              <c:f>'Boks I.21A'!$F$4</c:f>
              <c:strCache>
                <c:ptCount val="1"/>
                <c:pt idx="0">
                  <c:v> Forsyning</c:v>
                </c:pt>
              </c:strCache>
            </c:strRef>
          </c:tx>
          <c:spPr>
            <a:ln w="69850">
              <a:noFill/>
            </a:ln>
          </c:spPr>
          <c:marker>
            <c:symbol val="circle"/>
            <c:size val="16"/>
            <c:spPr>
              <a:solidFill>
                <a:srgbClr val="C10B2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8.5151597920859658E-3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C6C8-414B-828E-816C57B32F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'Boks I.21A'!$F$5:$F$19</c:f>
              <c:numCache>
                <c:formatCode>0</c:formatCode>
                <c:ptCount val="15"/>
                <c:pt idx="0">
                  <c:v>32</c:v>
                </c:pt>
              </c:numCache>
            </c:numRef>
          </c:xVal>
          <c:yVal>
            <c:numRef>
              <c:f>'Boks I.21A'!$G$5:$G$19</c:f>
              <c:numCache>
                <c:formatCode>0</c:formatCode>
                <c:ptCount val="15"/>
                <c:pt idx="0">
                  <c:v>331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6C8-414B-828E-816C57B32F1B}"/>
            </c:ext>
          </c:extLst>
        </c:ser>
        <c:ser>
          <c:idx val="3"/>
          <c:order val="4"/>
          <c:tx>
            <c:strRef>
              <c:f>'Boks I.21A'!$H$4</c:f>
              <c:strCache>
                <c:ptCount val="1"/>
                <c:pt idx="0">
                  <c:v> Industri</c:v>
                </c:pt>
              </c:strCache>
            </c:strRef>
          </c:tx>
          <c:spPr>
            <a:ln w="69850">
              <a:noFill/>
            </a:ln>
          </c:spPr>
          <c:marker>
            <c:symbol val="circle"/>
            <c:size val="16"/>
            <c:spPr>
              <a:solidFill>
                <a:srgbClr val="C0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1.1708344714118196E-2"/>
                  <c:y val="1.739633088095293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C6C8-414B-828E-816C57B32F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'Boks I.21A'!$H$5:$H$19</c:f>
              <c:numCache>
                <c:formatCode>0</c:formatCode>
                <c:ptCount val="15"/>
                <c:pt idx="0">
                  <c:v>12</c:v>
                </c:pt>
              </c:numCache>
            </c:numRef>
          </c:xVal>
          <c:yVal>
            <c:numRef>
              <c:f>'Boks I.21A'!$I$5:$I$19</c:f>
              <c:numCache>
                <c:formatCode>0</c:formatCode>
                <c:ptCount val="15"/>
                <c:pt idx="0">
                  <c:v>907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6C8-414B-828E-816C57B32F1B}"/>
            </c:ext>
          </c:extLst>
        </c:ser>
        <c:ser>
          <c:idx val="4"/>
          <c:order val="5"/>
          <c:tx>
            <c:strRef>
              <c:f>'Boks I.21A'!$J$4</c:f>
              <c:strCache>
                <c:ptCount val="1"/>
                <c:pt idx="0">
                  <c:v> Private tjenester</c:v>
                </c:pt>
              </c:strCache>
            </c:strRef>
          </c:tx>
          <c:spPr>
            <a:ln w="69850">
              <a:noFill/>
            </a:ln>
          </c:spPr>
          <c:marker>
            <c:symbol val="circle"/>
            <c:size val="16"/>
            <c:spPr>
              <a:solidFill>
                <a:srgbClr val="C0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1.3837134662139663E-2"/>
                  <c:y val="-2.512803349470979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6C8-414B-828E-816C57B32F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'Boks I.21A'!$J$5:$J$19</c:f>
              <c:numCache>
                <c:formatCode>0</c:formatCode>
                <c:ptCount val="15"/>
                <c:pt idx="0">
                  <c:v>5</c:v>
                </c:pt>
              </c:numCache>
            </c:numRef>
          </c:xVal>
          <c:yVal>
            <c:numRef>
              <c:f>'Boks I.21A'!$K$5:$K$19</c:f>
              <c:numCache>
                <c:formatCode>0</c:formatCode>
                <c:ptCount val="15"/>
                <c:pt idx="0">
                  <c:v>1369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6C8-414B-828E-816C57B32F1B}"/>
            </c:ext>
          </c:extLst>
        </c:ser>
        <c:ser>
          <c:idx val="5"/>
          <c:order val="6"/>
          <c:tx>
            <c:strRef>
              <c:f>'Boks I.21A'!$L$4</c:f>
              <c:strCache>
                <c:ptCount val="1"/>
                <c:pt idx="0">
                  <c:v> Øvrige</c:v>
                </c:pt>
              </c:strCache>
            </c:strRef>
          </c:tx>
          <c:spPr>
            <a:ln w="69850">
              <a:noFill/>
            </a:ln>
          </c:spPr>
          <c:marker>
            <c:symbol val="circle"/>
            <c:size val="16"/>
            <c:spPr>
              <a:solidFill>
                <a:srgbClr val="C10B2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1.0643949740107433E-2"/>
                  <c:y val="-1.353047957407450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C6C8-414B-828E-816C57B32F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'Boks I.21A'!$L$5:$L$19</c:f>
              <c:numCache>
                <c:formatCode>0</c:formatCode>
                <c:ptCount val="15"/>
                <c:pt idx="0">
                  <c:v>4</c:v>
                </c:pt>
              </c:numCache>
            </c:numRef>
          </c:xVal>
          <c:yVal>
            <c:numRef>
              <c:f>'Boks I.21A'!$M$5:$M$19</c:f>
              <c:numCache>
                <c:formatCode>0</c:formatCode>
                <c:ptCount val="15"/>
                <c:pt idx="0">
                  <c:v>1999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6C8-414B-828E-816C57B32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509120"/>
        <c:axId val="373531392"/>
      </c:scatterChart>
      <c:valAx>
        <c:axId val="373509120"/>
        <c:scaling>
          <c:orientation val="minMax"/>
          <c:max val="800"/>
          <c:min val="0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73531392"/>
        <c:crossesAt val="-4"/>
        <c:crossBetween val="midCat"/>
      </c:valAx>
      <c:valAx>
        <c:axId val="373531392"/>
        <c:scaling>
          <c:orientation val="minMax"/>
        </c:scaling>
        <c:delete val="0"/>
        <c:axPos val="l"/>
        <c:majorGridlines>
          <c:spPr>
            <a:ln w="12700">
              <a:noFill/>
              <a:prstDash val="lg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>
                <a:tint val="75000"/>
              </a:schemeClr>
            </a:solidFill>
          </a:ln>
        </c:spPr>
        <c:crossAx val="373509120"/>
        <c:crossesAt val="0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scatterChart>
        <c:scatterStyle val="lineMarker"/>
        <c:varyColors val="0"/>
        <c:ser>
          <c:idx val="6"/>
          <c:order val="0"/>
          <c:tx>
            <c:strRef>
              <c:f>'Boks I.21B'!$N$4</c:f>
              <c:strCache>
                <c:ptCount val="1"/>
                <c:pt idx="0">
                  <c:v>Nullinje</c:v>
                </c:pt>
              </c:strCache>
            </c:strRef>
          </c:tx>
          <c:spPr>
            <a:ln w="9525">
              <a:solidFill>
                <a:srgbClr val="7F7F7F"/>
              </a:solidFill>
            </a:ln>
          </c:spPr>
          <c:marker>
            <c:symbol val="none"/>
          </c:marker>
          <c:xVal>
            <c:numRef>
              <c:f>'Boks I.21B'!$O$5:$O$6</c:f>
              <c:numCache>
                <c:formatCode>General</c:formatCode>
                <c:ptCount val="2"/>
                <c:pt idx="0">
                  <c:v>-9.9999999999999894E+32</c:v>
                </c:pt>
                <c:pt idx="1">
                  <c:v>9.9999999999999894E+39</c:v>
                </c:pt>
              </c:numCache>
            </c:numRef>
          </c:xVal>
          <c:yVal>
            <c:numRef>
              <c:f>'Boks I.21B'!$N$5:$N$6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128-48EA-9DFE-9E8E4B346738}"/>
            </c:ext>
          </c:extLst>
        </c:ser>
        <c:ser>
          <c:idx val="0"/>
          <c:order val="1"/>
          <c:tx>
            <c:strRef>
              <c:f>'Boks I.21B'!$B$4</c:f>
              <c:strCache>
                <c:ptCount val="1"/>
                <c:pt idx="0">
                  <c:v> Landbrug</c:v>
                </c:pt>
              </c:strCache>
            </c:strRef>
          </c:tx>
          <c:spPr>
            <a:ln w="69850">
              <a:noFill/>
            </a:ln>
          </c:spPr>
          <c:marker>
            <c:symbol val="circle"/>
            <c:size val="16"/>
            <c:spPr>
              <a:solidFill>
                <a:srgbClr val="AAA631"/>
              </a:solidFill>
              <a:ln w="6350">
                <a:noFill/>
              </a:ln>
            </c:spPr>
          </c:marker>
          <c:dLbls>
            <c:dLbl>
              <c:idx val="0"/>
              <c:layout>
                <c:manualLayout>
                  <c:x val="-3.0867454246311557E-2"/>
                  <c:y val="4.059146133096902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28-48EA-9DFE-9E8E4B3467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overflow" horzOverflow="overflow" wrap="none" lIns="38100" tIns="19050" rIns="38100" bIns="19050" anchor="ctr">
                <a:spAutoFit/>
              </a:bodyPr>
              <a:lstStyle/>
              <a:p>
                <a:pPr>
                  <a:defRPr>
                    <a:ln>
                      <a:noFill/>
                    </a:ln>
                    <a:solidFill>
                      <a:schemeClr val="tx1"/>
                    </a:solidFill>
                  </a:defRPr>
                </a:pPr>
                <a:endParaRPr lang="da-DK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'Boks I.21B'!$B$5:$B$19</c:f>
              <c:numCache>
                <c:formatCode>0</c:formatCode>
                <c:ptCount val="15"/>
                <c:pt idx="0">
                  <c:v>97</c:v>
                </c:pt>
              </c:numCache>
            </c:numRef>
          </c:xVal>
          <c:yVal>
            <c:numRef>
              <c:f>'Boks I.21B'!$C$5:$C$19</c:f>
              <c:numCache>
                <c:formatCode>0</c:formatCode>
                <c:ptCount val="15"/>
                <c:pt idx="0">
                  <c:v>3587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28-48EA-9DFE-9E8E4B346738}"/>
            </c:ext>
          </c:extLst>
        </c:ser>
        <c:ser>
          <c:idx val="1"/>
          <c:order val="2"/>
          <c:tx>
            <c:strRef>
              <c:f>'Boks I.21B'!$D$4</c:f>
              <c:strCache>
                <c:ptCount val="1"/>
                <c:pt idx="0">
                  <c:v> Fødevareindustri</c:v>
                </c:pt>
              </c:strCache>
            </c:strRef>
          </c:tx>
          <c:spPr>
            <a:ln w="69850">
              <a:noFill/>
            </a:ln>
          </c:spPr>
          <c:marker>
            <c:symbol val="circle"/>
            <c:size val="16"/>
            <c:spPr>
              <a:solidFill>
                <a:srgbClr val="AAA631"/>
              </a:solidFill>
              <a:ln>
                <a:solidFill>
                  <a:srgbClr val="AAA631"/>
                </a:solidFill>
              </a:ln>
            </c:spPr>
          </c:marker>
          <c:dLbls>
            <c:dLbl>
              <c:idx val="0"/>
              <c:layout>
                <c:manualLayout>
                  <c:x val="-1.1708344714118177E-2"/>
                  <c:y val="-7.087312189375259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non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A128-48EA-9DFE-9E8E4B34673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'Boks I.21B'!$D$5:$D$19</c:f>
              <c:numCache>
                <c:formatCode>0</c:formatCode>
                <c:ptCount val="15"/>
                <c:pt idx="0">
                  <c:v>53</c:v>
                </c:pt>
              </c:numCache>
            </c:numRef>
          </c:xVal>
          <c:yVal>
            <c:numRef>
              <c:f>'Boks I.21B'!$E$5:$E$19</c:f>
              <c:numCache>
                <c:formatCode>0</c:formatCode>
                <c:ptCount val="15"/>
                <c:pt idx="0">
                  <c:v>1297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128-48EA-9DFE-9E8E4B346738}"/>
            </c:ext>
          </c:extLst>
        </c:ser>
        <c:ser>
          <c:idx val="2"/>
          <c:order val="3"/>
          <c:tx>
            <c:strRef>
              <c:f>'Boks I.21B'!$F$4</c:f>
              <c:strCache>
                <c:ptCount val="1"/>
                <c:pt idx="0">
                  <c:v> Forsyning</c:v>
                </c:pt>
              </c:strCache>
            </c:strRef>
          </c:tx>
          <c:spPr>
            <a:ln w="69850">
              <a:noFill/>
            </a:ln>
          </c:spPr>
          <c:marker>
            <c:symbol val="circle"/>
            <c:size val="16"/>
            <c:spPr>
              <a:solidFill>
                <a:srgbClr val="AAA63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1.0643949740107512E-2"/>
                  <c:y val="-3.8974922706130157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28-48EA-9DFE-9E8E4B34673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'Boks I.21B'!$F$5:$F$19</c:f>
              <c:numCache>
                <c:formatCode>0</c:formatCode>
                <c:ptCount val="15"/>
                <c:pt idx="0">
                  <c:v>46</c:v>
                </c:pt>
              </c:numCache>
            </c:numRef>
          </c:xVal>
          <c:yVal>
            <c:numRef>
              <c:f>'Boks I.21B'!$G$5:$G$19</c:f>
              <c:numCache>
                <c:formatCode>0</c:formatCode>
                <c:ptCount val="15"/>
                <c:pt idx="0">
                  <c:v>331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128-48EA-9DFE-9E8E4B346738}"/>
            </c:ext>
          </c:extLst>
        </c:ser>
        <c:ser>
          <c:idx val="3"/>
          <c:order val="4"/>
          <c:tx>
            <c:strRef>
              <c:f>'Boks I.21B'!$H$4</c:f>
              <c:strCache>
                <c:ptCount val="1"/>
                <c:pt idx="0">
                  <c:v> Industri</c:v>
                </c:pt>
              </c:strCache>
            </c:strRef>
          </c:tx>
          <c:spPr>
            <a:ln w="69850">
              <a:noFill/>
            </a:ln>
          </c:spPr>
          <c:marker>
            <c:symbol val="circle"/>
            <c:size val="16"/>
            <c:spPr>
              <a:solidFill>
                <a:srgbClr val="AAA63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9.5795547660966901E-3"/>
                  <c:y val="-1.9329256534391442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28-48EA-9DFE-9E8E4B34673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'Boks I.21B'!$H$5:$H$19</c:f>
              <c:numCache>
                <c:formatCode>0</c:formatCode>
                <c:ptCount val="15"/>
                <c:pt idx="0">
                  <c:v>12</c:v>
                </c:pt>
              </c:numCache>
            </c:numRef>
          </c:xVal>
          <c:yVal>
            <c:numRef>
              <c:f>'Boks I.21B'!$I$5:$I$19</c:f>
              <c:numCache>
                <c:formatCode>0</c:formatCode>
                <c:ptCount val="15"/>
                <c:pt idx="0">
                  <c:v>907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128-48EA-9DFE-9E8E4B346738}"/>
            </c:ext>
          </c:extLst>
        </c:ser>
        <c:ser>
          <c:idx val="4"/>
          <c:order val="5"/>
          <c:tx>
            <c:strRef>
              <c:f>'Boks I.21B'!$J$4</c:f>
              <c:strCache>
                <c:ptCount val="1"/>
                <c:pt idx="0">
                  <c:v> Private tjenester</c:v>
                </c:pt>
              </c:strCache>
            </c:strRef>
          </c:tx>
          <c:spPr>
            <a:ln w="69850">
              <a:noFill/>
            </a:ln>
          </c:spPr>
          <c:marker>
            <c:symbol val="circle"/>
            <c:size val="16"/>
            <c:spPr>
              <a:solidFill>
                <a:srgbClr val="AAA63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9.5795547660967092E-3"/>
                  <c:y val="-5.7987769603176451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28-48EA-9DFE-9E8E4B34673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'Boks I.21B'!$J$5:$J$19</c:f>
              <c:numCache>
                <c:formatCode>0</c:formatCode>
                <c:ptCount val="15"/>
                <c:pt idx="0">
                  <c:v>5</c:v>
                </c:pt>
              </c:numCache>
            </c:numRef>
          </c:xVal>
          <c:yVal>
            <c:numRef>
              <c:f>'Boks I.21B'!$K$5:$K$19</c:f>
              <c:numCache>
                <c:formatCode>0</c:formatCode>
                <c:ptCount val="15"/>
                <c:pt idx="0">
                  <c:v>1369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A128-48EA-9DFE-9E8E4B346738}"/>
            </c:ext>
          </c:extLst>
        </c:ser>
        <c:ser>
          <c:idx val="5"/>
          <c:order val="6"/>
          <c:tx>
            <c:strRef>
              <c:f>'Boks I.21B'!$L$4</c:f>
              <c:strCache>
                <c:ptCount val="1"/>
                <c:pt idx="0">
                  <c:v> Øvrige</c:v>
                </c:pt>
              </c:strCache>
            </c:strRef>
          </c:tx>
          <c:spPr>
            <a:ln w="69850">
              <a:noFill/>
            </a:ln>
          </c:spPr>
          <c:marker>
            <c:symbol val="circle"/>
            <c:size val="16"/>
            <c:spPr>
              <a:solidFill>
                <a:srgbClr val="AAA63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8.5151597920859658E-3"/>
                  <c:y val="-5.7987769603176451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28-48EA-9DFE-9E8E4B34673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'Boks I.21B'!$L$5:$L$19</c:f>
              <c:numCache>
                <c:formatCode>0</c:formatCode>
                <c:ptCount val="15"/>
                <c:pt idx="0">
                  <c:v>4</c:v>
                </c:pt>
              </c:numCache>
            </c:numRef>
          </c:xVal>
          <c:yVal>
            <c:numRef>
              <c:f>'Boks I.21B'!$M$5:$M$19</c:f>
              <c:numCache>
                <c:formatCode>0</c:formatCode>
                <c:ptCount val="15"/>
                <c:pt idx="0">
                  <c:v>1999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A128-48EA-9DFE-9E8E4B346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186368"/>
        <c:axId val="378216832"/>
      </c:scatterChart>
      <c:valAx>
        <c:axId val="378186368"/>
        <c:scaling>
          <c:orientation val="minMax"/>
          <c:max val="100"/>
          <c:min val="0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78216832"/>
        <c:crossesAt val="-4"/>
        <c:crossBetween val="midCat"/>
      </c:valAx>
      <c:valAx>
        <c:axId val="378216832"/>
        <c:scaling>
          <c:orientation val="minMax"/>
        </c:scaling>
        <c:delete val="0"/>
        <c:axPos val="l"/>
        <c:majorGridlines>
          <c:spPr>
            <a:ln w="12700">
              <a:noFill/>
              <a:prstDash val="lg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>
                <a:tint val="75000"/>
              </a:schemeClr>
            </a:solidFill>
          </a:ln>
        </c:spPr>
        <c:crossAx val="378186368"/>
        <c:crossesAt val="0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34325396825396E-2"/>
          <c:y val="1.6531439558935993E-2"/>
          <c:w val="0.95804403375560221"/>
          <c:h val="0.77647261469893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I.5'!$D$4</c:f>
              <c:strCache>
                <c:ptCount val="1"/>
                <c:pt idx="0">
                  <c:v>Snyd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'Figur I.5'!$A$5:$A$11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I.5'!$D$5:$D$11</c:f>
              <c:numCache>
                <c:formatCode>0.00</c:formatCode>
                <c:ptCount val="7"/>
                <c:pt idx="1">
                  <c:v>37207.837085653911</c:v>
                </c:pt>
                <c:pt idx="2">
                  <c:v>29213.686883209542</c:v>
                </c:pt>
                <c:pt idx="3">
                  <c:v>28596.637719001072</c:v>
                </c:pt>
                <c:pt idx="5">
                  <c:v>23164.819812259873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93-4C09-B2EE-14D832DE0F0C}"/>
            </c:ext>
          </c:extLst>
        </c:ser>
        <c:ser>
          <c:idx val="12"/>
          <c:order val="1"/>
          <c:tx>
            <c:strRef>
              <c:f>'Figur I.5'!$E$4</c:f>
              <c:strCache>
                <c:ptCount val="1"/>
                <c:pt idx="0">
                  <c:v>LULUCF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'Figur I.5'!$E$5:$E$11</c:f>
              <c:numCache>
                <c:formatCode>0.00</c:formatCode>
                <c:ptCount val="7"/>
                <c:pt idx="0">
                  <c:v>5286.5151780347696</c:v>
                </c:pt>
                <c:pt idx="4">
                  <c:v>5286.5151780347696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93-4C09-B2EE-14D832DE0F0C}"/>
            </c:ext>
          </c:extLst>
        </c:ser>
        <c:ser>
          <c:idx val="1"/>
          <c:order val="2"/>
          <c:tx>
            <c:strRef>
              <c:f>'Figur I.5'!$F$4</c:f>
              <c:strCache>
                <c:ptCount val="1"/>
                <c:pt idx="0">
                  <c:v>Landbrug</c:v>
                </c:pt>
              </c:strCache>
            </c:strRef>
          </c:tx>
          <c:spPr>
            <a:solidFill>
              <a:srgbClr val="D0CD8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 I.5'!$A$5:$A$11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I.5'!$F$5:$F$11</c:f>
              <c:numCache>
                <c:formatCode>0.00</c:formatCode>
                <c:ptCount val="7"/>
                <c:pt idx="0">
                  <c:v>11466.251274974175</c:v>
                </c:pt>
                <c:pt idx="1">
                  <c:v>1608.3152652706435</c:v>
                </c:pt>
                <c:pt idx="2">
                  <c:v>3064.4966059953008</c:v>
                </c:pt>
                <c:pt idx="4">
                  <c:v>6793.4394037082302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B93-4C09-B2EE-14D832DE0F0C}"/>
            </c:ext>
          </c:extLst>
        </c:ser>
        <c:ser>
          <c:idx val="2"/>
          <c:order val="3"/>
          <c:tx>
            <c:strRef>
              <c:f>'Figur I.5'!$G$4</c:f>
              <c:strCache>
                <c:ptCount val="1"/>
                <c:pt idx="0">
                  <c:v>Øvrige virksomheder</c:v>
                </c:pt>
              </c:strCache>
            </c:strRef>
          </c:tx>
          <c:spPr>
            <a:solidFill>
              <a:srgbClr val="7D808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noFill/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8B93-4C09-B2EE-14D832DE0F0C}"/>
              </c:ext>
            </c:extLst>
          </c:dPt>
          <c:cat>
            <c:strRef>
              <c:f>'Figur I.5'!$A$5:$A$11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I.5'!$G$5:$G$11</c:f>
              <c:numCache>
                <c:formatCode>0.00</c:formatCode>
                <c:ptCount val="7"/>
                <c:pt idx="0">
                  <c:v>15972.486022972222</c:v>
                </c:pt>
                <c:pt idx="1">
                  <c:v>299.65273054077261</c:v>
                </c:pt>
                <c:pt idx="2">
                  <c:v>3635.9921631815619</c:v>
                </c:pt>
                <c:pt idx="4">
                  <c:v>10743.179695982381</c:v>
                </c:pt>
                <c:pt idx="6">
                  <c:v>23164.81981225987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B93-4C09-B2EE-14D832DE0F0C}"/>
            </c:ext>
          </c:extLst>
        </c:ser>
        <c:ser>
          <c:idx val="3"/>
          <c:order val="4"/>
          <c:tx>
            <c:strRef>
              <c:f>'Figur I.5'!$H$4</c:f>
              <c:strCache>
                <c:ptCount val="1"/>
                <c:pt idx="0">
                  <c:v>Husholdninger</c:v>
                </c:pt>
              </c:strCache>
            </c:strRef>
          </c:tx>
          <c:spPr>
            <a:solidFill>
              <a:srgbClr val="A6A8A9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 I.5'!$A$5:$A$11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I.5'!$H$5:$H$11</c:f>
              <c:numCache>
                <c:formatCode>0.00</c:formatCode>
                <c:ptCount val="7"/>
                <c:pt idx="0">
                  <c:v>6390.5526054841594</c:v>
                </c:pt>
                <c:pt idx="3">
                  <c:v>617.04916420847235</c:v>
                </c:pt>
                <c:pt idx="4">
                  <c:v>5773.5034412756868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B93-4C09-B2EE-14D832DE0F0C}"/>
            </c:ext>
          </c:extLst>
        </c:ser>
        <c:ser>
          <c:idx val="4"/>
          <c:order val="5"/>
          <c:tx>
            <c:strRef>
              <c:f>'Figur I.5'!$I$4</c:f>
              <c:strCache>
                <c:ptCount val="1"/>
                <c:pt idx="0">
                  <c:v>CCS/BECCS</c:v>
                </c:pt>
              </c:strCache>
            </c:strRef>
          </c:tx>
          <c:spPr>
            <a:solidFill>
              <a:srgbClr val="C72336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 I.5'!$A$5:$A$11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I.5'!$I$5:$I$11</c:f>
              <c:numCache>
                <c:formatCode>0.00</c:formatCode>
                <c:ptCount val="7"/>
                <c:pt idx="2">
                  <c:v>1293.6614332675051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B93-4C09-B2EE-14D832DE0F0C}"/>
            </c:ext>
          </c:extLst>
        </c:ser>
        <c:ser>
          <c:idx val="5"/>
          <c:order val="6"/>
          <c:tx>
            <c:strRef>
              <c:f>'Figur I.5'!$J$4</c:f>
              <c:strCache>
                <c:ptCount val="1"/>
                <c:pt idx="0">
                  <c:v>CCS/BECCS</c:v>
                </c:pt>
              </c:strCache>
            </c:strRef>
          </c:tx>
          <c:spPr>
            <a:solidFill>
              <a:srgbClr val="C72336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 I.5'!$A$5:$A$11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I.5'!$J$5:$J$11</c:f>
              <c:numCache>
                <c:formatCode>0.00</c:formatCode>
                <c:ptCount val="7"/>
                <c:pt idx="5">
                  <c:v>5431.8179067411975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B93-4C09-B2EE-14D832DE0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8639104"/>
        <c:axId val="378640640"/>
      </c:barChart>
      <c:lineChart>
        <c:grouping val="standard"/>
        <c:varyColors val="0"/>
        <c:ser>
          <c:idx val="6"/>
          <c:order val="7"/>
          <c:tx>
            <c:strRef>
              <c:f>'Figur I.5'!$K$4</c:f>
              <c:strCache>
                <c:ptCount val="1"/>
                <c:pt idx="0">
                  <c:v>Linje1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 I.5'!$A$5:$A$11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I.5'!$K$5:$K$11</c:f>
              <c:numCache>
                <c:formatCode>0.00</c:formatCode>
                <c:ptCount val="7"/>
                <c:pt idx="0">
                  <c:v>39115.805081465325</c:v>
                </c:pt>
                <c:pt idx="1">
                  <c:v>39115.805081465325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B93-4C09-B2EE-14D832DE0F0C}"/>
            </c:ext>
          </c:extLst>
        </c:ser>
        <c:ser>
          <c:idx val="7"/>
          <c:order val="8"/>
          <c:tx>
            <c:strRef>
              <c:f>'Figur I.5'!$L$4</c:f>
              <c:strCache>
                <c:ptCount val="1"/>
                <c:pt idx="0">
                  <c:v>Linje2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 I.5'!$A$5:$A$11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I.5'!$L$5:$L$11</c:f>
              <c:numCache>
                <c:formatCode>0.00</c:formatCode>
                <c:ptCount val="7"/>
                <c:pt idx="1">
                  <c:v>37207.837085653911</c:v>
                </c:pt>
                <c:pt idx="2">
                  <c:v>37207.837085653911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B93-4C09-B2EE-14D832DE0F0C}"/>
            </c:ext>
          </c:extLst>
        </c:ser>
        <c:ser>
          <c:idx val="8"/>
          <c:order val="9"/>
          <c:tx>
            <c:strRef>
              <c:f>'Figur I.5'!$M$4</c:f>
              <c:strCache>
                <c:ptCount val="1"/>
                <c:pt idx="0">
                  <c:v>Linje3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 I.5'!$A$5:$A$11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I.5'!$M$5:$M$11</c:f>
              <c:numCache>
                <c:formatCode>0.00</c:formatCode>
                <c:ptCount val="7"/>
                <c:pt idx="2">
                  <c:v>29213.686883209542</c:v>
                </c:pt>
                <c:pt idx="3">
                  <c:v>29213.686883209542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B93-4C09-B2EE-14D832DE0F0C}"/>
            </c:ext>
          </c:extLst>
        </c:ser>
        <c:ser>
          <c:idx val="9"/>
          <c:order val="10"/>
          <c:tx>
            <c:strRef>
              <c:f>'Figur I.5'!$N$4</c:f>
              <c:strCache>
                <c:ptCount val="1"/>
                <c:pt idx="0">
                  <c:v>Linje4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 I.5'!$A$5:$A$11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I.5'!$N$5:$N$11</c:f>
              <c:numCache>
                <c:formatCode>0.00</c:formatCode>
                <c:ptCount val="7"/>
                <c:pt idx="3">
                  <c:v>28596.637719001072</c:v>
                </c:pt>
                <c:pt idx="4">
                  <c:v>28596.637719001072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B93-4C09-B2EE-14D832DE0F0C}"/>
            </c:ext>
          </c:extLst>
        </c:ser>
        <c:ser>
          <c:idx val="10"/>
          <c:order val="11"/>
          <c:tx>
            <c:strRef>
              <c:f>'Figur I.5'!$O$4</c:f>
              <c:strCache>
                <c:ptCount val="1"/>
                <c:pt idx="0">
                  <c:v>Linje5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 I.5'!$A$5:$A$11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I.5'!$O$5:$O$11</c:f>
              <c:numCache>
                <c:formatCode>0.00</c:formatCode>
                <c:ptCount val="7"/>
                <c:pt idx="4">
                  <c:v>28596.637719001072</c:v>
                </c:pt>
                <c:pt idx="5">
                  <c:v>28596.637719001072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8B93-4C09-B2EE-14D832DE0F0C}"/>
            </c:ext>
          </c:extLst>
        </c:ser>
        <c:ser>
          <c:idx val="11"/>
          <c:order val="12"/>
          <c:tx>
            <c:strRef>
              <c:f>'Figur I.5'!$P$4</c:f>
              <c:strCache>
                <c:ptCount val="1"/>
                <c:pt idx="0">
                  <c:v>Linje6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 I.5'!$A$5:$A$11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I.5'!$P$5:$P$11</c:f>
              <c:numCache>
                <c:formatCode>0.00</c:formatCode>
                <c:ptCount val="7"/>
                <c:pt idx="5">
                  <c:v>23164.81981225987</c:v>
                </c:pt>
                <c:pt idx="6">
                  <c:v>23164.81981225987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8B93-4C09-B2EE-14D832DE0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639104"/>
        <c:axId val="378640640"/>
      </c:lineChart>
      <c:catAx>
        <c:axId val="37863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da-DK"/>
          </a:p>
        </c:txPr>
        <c:crossAx val="378640640"/>
        <c:crosses val="autoZero"/>
        <c:auto val="1"/>
        <c:lblAlgn val="ctr"/>
        <c:lblOffset val="100"/>
        <c:tickLblSkip val="1"/>
        <c:noMultiLvlLbl val="0"/>
      </c:catAx>
      <c:valAx>
        <c:axId val="37864064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378639104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16835542101716153"/>
          <c:y val="0.44019979638638618"/>
          <c:w val="0.17810269849237934"/>
          <c:h val="0.2740222471730770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da-D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Arial" panose="020B0604020202020204" pitchFamily="34" charset="0"/>
          <a:ea typeface="Verdana" panose="020B060403050404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34325396825396E-2"/>
          <c:y val="1.6531439558935993E-2"/>
          <c:w val="0.95804403375560221"/>
          <c:h val="0.77647261469893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I.6'!$D$4</c:f>
              <c:strCache>
                <c:ptCount val="1"/>
                <c:pt idx="0">
                  <c:v>Snyd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'Figur I.6'!$A$5:$A$11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I.6'!$D$5:$D$11</c:f>
              <c:numCache>
                <c:formatCode>#,##0.00</c:formatCode>
                <c:ptCount val="7"/>
                <c:pt idx="1">
                  <c:v>39115.805081465325</c:v>
                </c:pt>
                <c:pt idx="2">
                  <c:v>30383.539405932497</c:v>
                </c:pt>
                <c:pt idx="3">
                  <c:v>29627.837500538852</c:v>
                </c:pt>
                <c:pt idx="5">
                  <c:v>23024.078041746201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C7-4692-B31C-8E1CC61B127D}"/>
            </c:ext>
          </c:extLst>
        </c:ser>
        <c:ser>
          <c:idx val="12"/>
          <c:order val="1"/>
          <c:tx>
            <c:strRef>
              <c:f>'Figur I.6'!$E$4</c:f>
              <c:strCache>
                <c:ptCount val="1"/>
                <c:pt idx="0">
                  <c:v>LULUCF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'Figur I.6'!$E$5:$E$11</c:f>
              <c:numCache>
                <c:formatCode>#,##0.00</c:formatCode>
                <c:ptCount val="7"/>
                <c:pt idx="0">
                  <c:v>5286.5151780347696</c:v>
                </c:pt>
                <c:pt idx="4">
                  <c:v>5286.5151780347696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C7-4692-B31C-8E1CC61B127D}"/>
            </c:ext>
          </c:extLst>
        </c:ser>
        <c:ser>
          <c:idx val="1"/>
          <c:order val="2"/>
          <c:tx>
            <c:strRef>
              <c:f>'Figur I.6'!$F$4</c:f>
              <c:strCache>
                <c:ptCount val="1"/>
                <c:pt idx="0">
                  <c:v>Landbrug</c:v>
                </c:pt>
              </c:strCache>
            </c:strRef>
          </c:tx>
          <c:spPr>
            <a:solidFill>
              <a:srgbClr val="D0CD8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 I.6'!$A$5:$A$11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I.6'!$F$5:$F$11</c:f>
              <c:numCache>
                <c:formatCode>#,##0.00</c:formatCode>
                <c:ptCount val="7"/>
                <c:pt idx="0">
                  <c:v>11466.251274974175</c:v>
                </c:pt>
                <c:pt idx="2">
                  <c:v>3054.4961075110177</c:v>
                </c:pt>
                <c:pt idx="4">
                  <c:v>8330.3150622492303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C7-4692-B31C-8E1CC61B127D}"/>
            </c:ext>
          </c:extLst>
        </c:ser>
        <c:ser>
          <c:idx val="2"/>
          <c:order val="3"/>
          <c:tx>
            <c:strRef>
              <c:f>'Figur I.6'!$G$4</c:f>
              <c:strCache>
                <c:ptCount val="1"/>
                <c:pt idx="0">
                  <c:v>Øvrige virksomheder</c:v>
                </c:pt>
              </c:strCache>
            </c:strRef>
          </c:tx>
          <c:spPr>
            <a:solidFill>
              <a:srgbClr val="7D808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noFill/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0C7-4692-B31C-8E1CC61B127D}"/>
              </c:ext>
            </c:extLst>
          </c:dPt>
          <c:cat>
            <c:strRef>
              <c:f>'Figur I.6'!$A$5:$A$11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I.6'!$G$5:$G$11</c:f>
              <c:numCache>
                <c:formatCode>#,##0.00</c:formatCode>
                <c:ptCount val="7"/>
                <c:pt idx="0">
                  <c:v>15972.486022972222</c:v>
                </c:pt>
                <c:pt idx="1">
                  <c:v>205.4442419654502</c:v>
                </c:pt>
                <c:pt idx="2">
                  <c:v>4310.6069770798404</c:v>
                </c:pt>
                <c:pt idx="4">
                  <c:v>10376.156560164334</c:v>
                </c:pt>
                <c:pt idx="6">
                  <c:v>23024.078041746201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0C7-4692-B31C-8E1CC61B127D}"/>
            </c:ext>
          </c:extLst>
        </c:ser>
        <c:ser>
          <c:idx val="3"/>
          <c:order val="4"/>
          <c:tx>
            <c:strRef>
              <c:f>'Figur I.6'!$H$4</c:f>
              <c:strCache>
                <c:ptCount val="1"/>
                <c:pt idx="0">
                  <c:v>Husholdninger</c:v>
                </c:pt>
              </c:strCache>
            </c:strRef>
          </c:tx>
          <c:spPr>
            <a:solidFill>
              <a:srgbClr val="A6A8A9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 I.6'!$A$5:$A$11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I.6'!$H$5:$H$11</c:f>
              <c:numCache>
                <c:formatCode>#,##0.00</c:formatCode>
                <c:ptCount val="7"/>
                <c:pt idx="0">
                  <c:v>6390.5526054841594</c:v>
                </c:pt>
                <c:pt idx="3">
                  <c:v>755.70190539364489</c:v>
                </c:pt>
                <c:pt idx="4">
                  <c:v>5634.8507000905147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0C7-4692-B31C-8E1CC61B127D}"/>
            </c:ext>
          </c:extLst>
        </c:ser>
        <c:ser>
          <c:idx val="4"/>
          <c:order val="5"/>
          <c:tx>
            <c:strRef>
              <c:f>'Figur I.6'!$I$4</c:f>
              <c:strCache>
                <c:ptCount val="1"/>
                <c:pt idx="0">
                  <c:v>CCS/BECCS</c:v>
                </c:pt>
              </c:strCache>
            </c:strRef>
          </c:tx>
          <c:spPr>
            <a:solidFill>
              <a:srgbClr val="C72336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 I.6'!$A$5:$A$11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I.6'!$I$5:$I$11</c:f>
              <c:numCache>
                <c:formatCode>#,##0.00</c:formatCode>
                <c:ptCount val="7"/>
                <c:pt idx="2">
                  <c:v>1572.6068329074233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C7-4692-B31C-8E1CC61B127D}"/>
            </c:ext>
          </c:extLst>
        </c:ser>
        <c:ser>
          <c:idx val="5"/>
          <c:order val="6"/>
          <c:tx>
            <c:strRef>
              <c:f>'Figur I.6'!$J$4</c:f>
              <c:strCache>
                <c:ptCount val="1"/>
                <c:pt idx="0">
                  <c:v>CCS/BECCS</c:v>
                </c:pt>
              </c:strCache>
            </c:strRef>
          </c:tx>
          <c:spPr>
            <a:solidFill>
              <a:srgbClr val="C72336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 I.6'!$A$5:$A$11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I.6'!$J$5:$J$11</c:f>
              <c:numCache>
                <c:formatCode>#,##0.00</c:formatCode>
                <c:ptCount val="7"/>
                <c:pt idx="5">
                  <c:v>6603.7594587926515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0C7-4692-B31C-8E1CC61B1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8414976"/>
        <c:axId val="378416512"/>
      </c:barChart>
      <c:lineChart>
        <c:grouping val="standard"/>
        <c:varyColors val="0"/>
        <c:ser>
          <c:idx val="6"/>
          <c:order val="7"/>
          <c:tx>
            <c:strRef>
              <c:f>'Figur I.6'!$K$4</c:f>
              <c:strCache>
                <c:ptCount val="1"/>
                <c:pt idx="0">
                  <c:v>Linje1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 I.6'!$A$5:$A$11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I.6'!$K$5:$K$11</c:f>
              <c:numCache>
                <c:formatCode>#,##0.00</c:formatCode>
                <c:ptCount val="7"/>
                <c:pt idx="0">
                  <c:v>39115.805081465325</c:v>
                </c:pt>
                <c:pt idx="1">
                  <c:v>39115.805081465325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0C7-4692-B31C-8E1CC61B127D}"/>
            </c:ext>
          </c:extLst>
        </c:ser>
        <c:ser>
          <c:idx val="7"/>
          <c:order val="8"/>
          <c:tx>
            <c:strRef>
              <c:f>'Figur I.6'!$L$4</c:f>
              <c:strCache>
                <c:ptCount val="1"/>
                <c:pt idx="0">
                  <c:v>Linje2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 I.6'!$A$5:$A$11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I.6'!$L$5:$L$11</c:f>
              <c:numCache>
                <c:formatCode>#,##0.00</c:formatCode>
                <c:ptCount val="7"/>
                <c:pt idx="1">
                  <c:v>39321.249323430777</c:v>
                </c:pt>
                <c:pt idx="2">
                  <c:v>39321.249323430777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0C7-4692-B31C-8E1CC61B127D}"/>
            </c:ext>
          </c:extLst>
        </c:ser>
        <c:ser>
          <c:idx val="8"/>
          <c:order val="9"/>
          <c:tx>
            <c:strRef>
              <c:f>'Figur I.6'!$M$4</c:f>
              <c:strCache>
                <c:ptCount val="1"/>
                <c:pt idx="0">
                  <c:v>Linje3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 I.6'!$A$5:$A$11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I.6'!$M$5:$M$11</c:f>
              <c:numCache>
                <c:formatCode>#,##0.00</c:formatCode>
                <c:ptCount val="7"/>
                <c:pt idx="2">
                  <c:v>30383.539405932497</c:v>
                </c:pt>
                <c:pt idx="3">
                  <c:v>30383.539405932497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0C7-4692-B31C-8E1CC61B127D}"/>
            </c:ext>
          </c:extLst>
        </c:ser>
        <c:ser>
          <c:idx val="9"/>
          <c:order val="10"/>
          <c:tx>
            <c:strRef>
              <c:f>'Figur I.6'!$N$4</c:f>
              <c:strCache>
                <c:ptCount val="1"/>
                <c:pt idx="0">
                  <c:v>Linje4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 I.6'!$A$5:$A$11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I.6'!$N$5:$N$11</c:f>
              <c:numCache>
                <c:formatCode>#,##0.00</c:formatCode>
                <c:ptCount val="7"/>
                <c:pt idx="3">
                  <c:v>29627.837500538852</c:v>
                </c:pt>
                <c:pt idx="4">
                  <c:v>29627.837500538852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60C7-4692-B31C-8E1CC61B127D}"/>
            </c:ext>
          </c:extLst>
        </c:ser>
        <c:ser>
          <c:idx val="10"/>
          <c:order val="11"/>
          <c:tx>
            <c:strRef>
              <c:f>'Figur I.6'!$O$4</c:f>
              <c:strCache>
                <c:ptCount val="1"/>
                <c:pt idx="0">
                  <c:v>Linje5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 I.6'!$A$5:$A$11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I.6'!$O$5:$O$11</c:f>
              <c:numCache>
                <c:formatCode>#,##0.00</c:formatCode>
                <c:ptCount val="7"/>
                <c:pt idx="4">
                  <c:v>29627.837500538852</c:v>
                </c:pt>
                <c:pt idx="5">
                  <c:v>29627.837500538852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60C7-4692-B31C-8E1CC61B127D}"/>
            </c:ext>
          </c:extLst>
        </c:ser>
        <c:ser>
          <c:idx val="11"/>
          <c:order val="12"/>
          <c:tx>
            <c:strRef>
              <c:f>'Figur I.6'!$P$4</c:f>
              <c:strCache>
                <c:ptCount val="1"/>
                <c:pt idx="0">
                  <c:v>Linje6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 I.6'!$A$5:$A$11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I.6'!$P$5:$P$11</c:f>
              <c:numCache>
                <c:formatCode>#,##0.00</c:formatCode>
                <c:ptCount val="7"/>
                <c:pt idx="5">
                  <c:v>23024.078041746201</c:v>
                </c:pt>
                <c:pt idx="6">
                  <c:v>23024.078041746201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60C7-4692-B31C-8E1CC61B1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414976"/>
        <c:axId val="378416512"/>
      </c:lineChart>
      <c:catAx>
        <c:axId val="37841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da-DK"/>
          </a:p>
        </c:txPr>
        <c:crossAx val="378416512"/>
        <c:crosses val="autoZero"/>
        <c:auto val="1"/>
        <c:lblAlgn val="ctr"/>
        <c:lblOffset val="100"/>
        <c:tickLblSkip val="1"/>
        <c:noMultiLvlLbl val="0"/>
      </c:catAx>
      <c:valAx>
        <c:axId val="37841651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378414976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16835542101716153"/>
          <c:y val="0.44019979638638618"/>
          <c:w val="0.17810269849237934"/>
          <c:h val="0.2740222471730770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da-D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Arial" panose="020B0604020202020204" pitchFamily="34" charset="0"/>
          <a:ea typeface="Verdana" panose="020B060403050404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7993827160493832E-2"/>
          <c:w val="0.92032142857142862"/>
          <c:h val="0.66758558445650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I.2a'!$B$4</c:f>
              <c:strCache>
                <c:ptCount val="1"/>
                <c:pt idx="0">
                  <c:v> Kollektiv el og opvarmning</c:v>
                </c:pt>
              </c:strCache>
            </c:strRef>
          </c:tx>
          <c:spPr>
            <a:solidFill>
              <a:srgbClr val="C72336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'Figur I.2a'!$A$5:$A$7</c:f>
              <c:numCache>
                <c:formatCode>General</c:formatCode>
                <c:ptCount val="3"/>
                <c:pt idx="0">
                  <c:v>1990</c:v>
                </c:pt>
                <c:pt idx="1">
                  <c:v>2018</c:v>
                </c:pt>
                <c:pt idx="2">
                  <c:v>2030</c:v>
                </c:pt>
              </c:numCache>
            </c:numRef>
          </c:cat>
          <c:val>
            <c:numRef>
              <c:f>'Figur I.2a'!$B$5:$B$7</c:f>
              <c:numCache>
                <c:formatCode>0.00</c:formatCode>
                <c:ptCount val="3"/>
                <c:pt idx="0">
                  <c:v>30.7</c:v>
                </c:pt>
                <c:pt idx="1">
                  <c:v>10.8</c:v>
                </c:pt>
                <c:pt idx="2">
                  <c:v>2.2999999999999998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A1-4295-856D-17BE9DD50587}"/>
            </c:ext>
          </c:extLst>
        </c:ser>
        <c:ser>
          <c:idx val="1"/>
          <c:order val="1"/>
          <c:tx>
            <c:strRef>
              <c:f>'Figur I.2a'!$C$4</c:f>
              <c:strCache>
                <c:ptCount val="1"/>
                <c:pt idx="0">
                  <c:v> Erhverv og industri</c:v>
                </c:pt>
              </c:strCache>
            </c:strRef>
          </c:tx>
          <c:spPr>
            <a:solidFill>
              <a:srgbClr val="DA6D79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'Figur I.2a'!$A$5:$A$7</c:f>
              <c:numCache>
                <c:formatCode>General</c:formatCode>
                <c:ptCount val="3"/>
                <c:pt idx="0">
                  <c:v>1990</c:v>
                </c:pt>
                <c:pt idx="1">
                  <c:v>2018</c:v>
                </c:pt>
                <c:pt idx="2">
                  <c:v>2030</c:v>
                </c:pt>
              </c:numCache>
            </c:numRef>
          </c:cat>
          <c:val>
            <c:numRef>
              <c:f>'Figur I.2a'!$C$5:$C$7</c:f>
              <c:numCache>
                <c:formatCode>0.00</c:formatCode>
                <c:ptCount val="3"/>
                <c:pt idx="0">
                  <c:v>12.6</c:v>
                </c:pt>
                <c:pt idx="1">
                  <c:v>9.6</c:v>
                </c:pt>
                <c:pt idx="2">
                  <c:v>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3A1-4295-856D-17BE9DD50587}"/>
            </c:ext>
          </c:extLst>
        </c:ser>
        <c:ser>
          <c:idx val="2"/>
          <c:order val="2"/>
          <c:tx>
            <c:strRef>
              <c:f>'Figur I.2a'!$D$4</c:f>
              <c:strCache>
                <c:ptCount val="1"/>
                <c:pt idx="0">
                  <c:v> Affald og spildevand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'Figur I.2a'!$A$5:$A$7</c:f>
              <c:numCache>
                <c:formatCode>General</c:formatCode>
                <c:ptCount val="3"/>
                <c:pt idx="0">
                  <c:v>1990</c:v>
                </c:pt>
                <c:pt idx="1">
                  <c:v>2018</c:v>
                </c:pt>
                <c:pt idx="2">
                  <c:v>2030</c:v>
                </c:pt>
              </c:numCache>
            </c:numRef>
          </c:cat>
          <c:val>
            <c:numRef>
              <c:f>'Figur I.2a'!$D$5:$D$7</c:f>
              <c:numCache>
                <c:formatCode>0.00</c:formatCode>
                <c:ptCount val="3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3A1-4295-856D-17BE9DD50587}"/>
            </c:ext>
          </c:extLst>
        </c:ser>
        <c:ser>
          <c:idx val="3"/>
          <c:order val="3"/>
          <c:tx>
            <c:strRef>
              <c:f>'Figur I.2a'!$E$4</c:f>
              <c:strCache>
                <c:ptCount val="1"/>
                <c:pt idx="0">
                  <c:v> Transport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'Figur I.2a'!$A$5:$A$7</c:f>
              <c:numCache>
                <c:formatCode>General</c:formatCode>
                <c:ptCount val="3"/>
                <c:pt idx="0">
                  <c:v>1990</c:v>
                </c:pt>
                <c:pt idx="1">
                  <c:v>2018</c:v>
                </c:pt>
                <c:pt idx="2">
                  <c:v>2030</c:v>
                </c:pt>
              </c:numCache>
            </c:numRef>
          </c:cat>
          <c:val>
            <c:numRef>
              <c:f>'Figur I.2a'!$E$5:$E$7</c:f>
              <c:numCache>
                <c:formatCode>0.00</c:formatCode>
                <c:ptCount val="3"/>
                <c:pt idx="0">
                  <c:v>12</c:v>
                </c:pt>
                <c:pt idx="1">
                  <c:v>13.9</c:v>
                </c:pt>
                <c:pt idx="2">
                  <c:v>13.7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A1-4295-856D-17BE9DD50587}"/>
            </c:ext>
          </c:extLst>
        </c:ser>
        <c:ser>
          <c:idx val="4"/>
          <c:order val="4"/>
          <c:tx>
            <c:strRef>
              <c:f>'Figur I.2a'!$F$4</c:f>
              <c:strCache>
                <c:ptCount val="1"/>
                <c:pt idx="0">
                  <c:v> Landbrug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'Figur I.2a'!$A$5:$A$7</c:f>
              <c:numCache>
                <c:formatCode>General</c:formatCode>
                <c:ptCount val="3"/>
                <c:pt idx="0">
                  <c:v>1990</c:v>
                </c:pt>
                <c:pt idx="1">
                  <c:v>2018</c:v>
                </c:pt>
                <c:pt idx="2">
                  <c:v>2030</c:v>
                </c:pt>
              </c:numCache>
            </c:numRef>
          </c:cat>
          <c:val>
            <c:numRef>
              <c:f>'Figur I.2a'!$F$5:$F$7</c:f>
              <c:numCache>
                <c:formatCode>0.00</c:formatCode>
                <c:ptCount val="3"/>
                <c:pt idx="0">
                  <c:v>13.2</c:v>
                </c:pt>
                <c:pt idx="1">
                  <c:v>11</c:v>
                </c:pt>
                <c:pt idx="2">
                  <c:v>10.8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3A1-4295-856D-17BE9DD50587}"/>
            </c:ext>
          </c:extLst>
        </c:ser>
        <c:ser>
          <c:idx val="5"/>
          <c:order val="5"/>
          <c:tx>
            <c:strRef>
              <c:f>'Figur I.2a'!$G$4</c:f>
              <c:strCache>
                <c:ptCount val="1"/>
                <c:pt idx="0">
                  <c:v> Skov og øvrig arealanv.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'Figur I.2a'!$A$5:$A$7</c:f>
              <c:numCache>
                <c:formatCode>General</c:formatCode>
                <c:ptCount val="3"/>
                <c:pt idx="0">
                  <c:v>1990</c:v>
                </c:pt>
                <c:pt idx="1">
                  <c:v>2018</c:v>
                </c:pt>
                <c:pt idx="2">
                  <c:v>2030</c:v>
                </c:pt>
              </c:numCache>
            </c:numRef>
          </c:cat>
          <c:val>
            <c:numRef>
              <c:f>'Figur I.2a'!$G$5:$G$7</c:f>
              <c:numCache>
                <c:formatCode>0.00</c:formatCode>
                <c:ptCount val="3"/>
                <c:pt idx="0">
                  <c:v>6.5</c:v>
                </c:pt>
                <c:pt idx="1">
                  <c:v>6.6</c:v>
                </c:pt>
                <c:pt idx="2">
                  <c:v>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3A1-4295-856D-17BE9DD50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67142400"/>
        <c:axId val="367143936"/>
      </c:barChart>
      <c:catAx>
        <c:axId val="36714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367143936"/>
        <c:crosses val="autoZero"/>
        <c:auto val="1"/>
        <c:lblAlgn val="ctr"/>
        <c:lblOffset val="100"/>
        <c:noMultiLvlLbl val="0"/>
      </c:catAx>
      <c:valAx>
        <c:axId val="367143936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noFill/>
          </a:ln>
        </c:spPr>
        <c:crossAx val="36714240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4446937654170151"/>
          <c:w val="0.99809078075128899"/>
          <c:h val="0.1555306234582985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7993827160493832E-2"/>
          <c:w val="0.92032142857142862"/>
          <c:h val="0.667585584456509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 I.2b'!$B$4</c:f>
              <c:strCache>
                <c:ptCount val="1"/>
                <c:pt idx="0">
                  <c:v> Kollektiv el og opvarmning</c:v>
                </c:pt>
              </c:strCache>
            </c:strRef>
          </c:tx>
          <c:spPr>
            <a:solidFill>
              <a:srgbClr val="C72336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'Figur I.2b'!$A$5:$A$7</c:f>
              <c:numCache>
                <c:formatCode>General</c:formatCode>
                <c:ptCount val="3"/>
                <c:pt idx="0">
                  <c:v>1990</c:v>
                </c:pt>
                <c:pt idx="1">
                  <c:v>2018</c:v>
                </c:pt>
                <c:pt idx="2">
                  <c:v>2030</c:v>
                </c:pt>
              </c:numCache>
            </c:numRef>
          </c:cat>
          <c:val>
            <c:numRef>
              <c:f>'Figur I.2b'!$B$5:$B$7</c:f>
              <c:numCache>
                <c:formatCode>0.00</c:formatCode>
                <c:ptCount val="3"/>
                <c:pt idx="0">
                  <c:v>30.7</c:v>
                </c:pt>
                <c:pt idx="1">
                  <c:v>10.8</c:v>
                </c:pt>
                <c:pt idx="2">
                  <c:v>2.2999999999999998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48-4ADC-989D-A3089231894C}"/>
            </c:ext>
          </c:extLst>
        </c:ser>
        <c:ser>
          <c:idx val="1"/>
          <c:order val="1"/>
          <c:tx>
            <c:strRef>
              <c:f>'Figur I.2b'!$C$4</c:f>
              <c:strCache>
                <c:ptCount val="1"/>
                <c:pt idx="0">
                  <c:v> Erhverv og industri</c:v>
                </c:pt>
              </c:strCache>
            </c:strRef>
          </c:tx>
          <c:spPr>
            <a:solidFill>
              <a:srgbClr val="DA6D79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'Figur I.2b'!$A$5:$A$7</c:f>
              <c:numCache>
                <c:formatCode>General</c:formatCode>
                <c:ptCount val="3"/>
                <c:pt idx="0">
                  <c:v>1990</c:v>
                </c:pt>
                <c:pt idx="1">
                  <c:v>2018</c:v>
                </c:pt>
                <c:pt idx="2">
                  <c:v>2030</c:v>
                </c:pt>
              </c:numCache>
            </c:numRef>
          </c:cat>
          <c:val>
            <c:numRef>
              <c:f>'Figur I.2b'!$C$5:$C$7</c:f>
              <c:numCache>
                <c:formatCode>0.00</c:formatCode>
                <c:ptCount val="3"/>
                <c:pt idx="0">
                  <c:v>12.6</c:v>
                </c:pt>
                <c:pt idx="1">
                  <c:v>9.6</c:v>
                </c:pt>
                <c:pt idx="2">
                  <c:v>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48-4ADC-989D-A3089231894C}"/>
            </c:ext>
          </c:extLst>
        </c:ser>
        <c:ser>
          <c:idx val="2"/>
          <c:order val="2"/>
          <c:tx>
            <c:strRef>
              <c:f>'Figur I.2b'!$D$4</c:f>
              <c:strCache>
                <c:ptCount val="1"/>
                <c:pt idx="0">
                  <c:v> Affald og spildevand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'Figur I.2b'!$A$5:$A$7</c:f>
              <c:numCache>
                <c:formatCode>General</c:formatCode>
                <c:ptCount val="3"/>
                <c:pt idx="0">
                  <c:v>1990</c:v>
                </c:pt>
                <c:pt idx="1">
                  <c:v>2018</c:v>
                </c:pt>
                <c:pt idx="2">
                  <c:v>2030</c:v>
                </c:pt>
              </c:numCache>
            </c:numRef>
          </c:cat>
          <c:val>
            <c:numRef>
              <c:f>'Figur I.2b'!$D$5:$D$7</c:f>
              <c:numCache>
                <c:formatCode>0.00</c:formatCode>
                <c:ptCount val="3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48-4ADC-989D-A3089231894C}"/>
            </c:ext>
          </c:extLst>
        </c:ser>
        <c:ser>
          <c:idx val="3"/>
          <c:order val="3"/>
          <c:tx>
            <c:strRef>
              <c:f>'Figur I.2b'!$E$4</c:f>
              <c:strCache>
                <c:ptCount val="1"/>
                <c:pt idx="0">
                  <c:v> Transport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'Figur I.2b'!$A$5:$A$7</c:f>
              <c:numCache>
                <c:formatCode>General</c:formatCode>
                <c:ptCount val="3"/>
                <c:pt idx="0">
                  <c:v>1990</c:v>
                </c:pt>
                <c:pt idx="1">
                  <c:v>2018</c:v>
                </c:pt>
                <c:pt idx="2">
                  <c:v>2030</c:v>
                </c:pt>
              </c:numCache>
            </c:numRef>
          </c:cat>
          <c:val>
            <c:numRef>
              <c:f>'Figur I.2b'!$E$5:$E$7</c:f>
              <c:numCache>
                <c:formatCode>0.00</c:formatCode>
                <c:ptCount val="3"/>
                <c:pt idx="0">
                  <c:v>12</c:v>
                </c:pt>
                <c:pt idx="1">
                  <c:v>13.9</c:v>
                </c:pt>
                <c:pt idx="2">
                  <c:v>13.7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248-4ADC-989D-A3089231894C}"/>
            </c:ext>
          </c:extLst>
        </c:ser>
        <c:ser>
          <c:idx val="4"/>
          <c:order val="4"/>
          <c:tx>
            <c:strRef>
              <c:f>'Figur I.2b'!$F$4</c:f>
              <c:strCache>
                <c:ptCount val="1"/>
                <c:pt idx="0">
                  <c:v> Landbrug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'Figur I.2b'!$A$5:$A$7</c:f>
              <c:numCache>
                <c:formatCode>General</c:formatCode>
                <c:ptCount val="3"/>
                <c:pt idx="0">
                  <c:v>1990</c:v>
                </c:pt>
                <c:pt idx="1">
                  <c:v>2018</c:v>
                </c:pt>
                <c:pt idx="2">
                  <c:v>2030</c:v>
                </c:pt>
              </c:numCache>
            </c:numRef>
          </c:cat>
          <c:val>
            <c:numRef>
              <c:f>'Figur I.2b'!$F$5:$F$7</c:f>
              <c:numCache>
                <c:formatCode>0.00</c:formatCode>
                <c:ptCount val="3"/>
                <c:pt idx="0">
                  <c:v>13.2</c:v>
                </c:pt>
                <c:pt idx="1">
                  <c:v>11</c:v>
                </c:pt>
                <c:pt idx="2">
                  <c:v>10.8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248-4ADC-989D-A3089231894C}"/>
            </c:ext>
          </c:extLst>
        </c:ser>
        <c:ser>
          <c:idx val="5"/>
          <c:order val="5"/>
          <c:tx>
            <c:strRef>
              <c:f>'Figur I.2b'!$G$4</c:f>
              <c:strCache>
                <c:ptCount val="1"/>
                <c:pt idx="0">
                  <c:v> Skov og øvrig arealanv.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'Figur I.2b'!$A$5:$A$7</c:f>
              <c:numCache>
                <c:formatCode>General</c:formatCode>
                <c:ptCount val="3"/>
                <c:pt idx="0">
                  <c:v>1990</c:v>
                </c:pt>
                <c:pt idx="1">
                  <c:v>2018</c:v>
                </c:pt>
                <c:pt idx="2">
                  <c:v>2030</c:v>
                </c:pt>
              </c:numCache>
            </c:numRef>
          </c:cat>
          <c:val>
            <c:numRef>
              <c:f>'Figur I.2b'!$G$5:$G$7</c:f>
              <c:numCache>
                <c:formatCode>0.00</c:formatCode>
                <c:ptCount val="3"/>
                <c:pt idx="0">
                  <c:v>6.5</c:v>
                </c:pt>
                <c:pt idx="1">
                  <c:v>6.6</c:v>
                </c:pt>
                <c:pt idx="2">
                  <c:v>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248-4ADC-989D-A30892318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69671168"/>
        <c:axId val="369677056"/>
      </c:barChart>
      <c:catAx>
        <c:axId val="36967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369677056"/>
        <c:crosses val="autoZero"/>
        <c:auto val="1"/>
        <c:lblAlgn val="ctr"/>
        <c:lblOffset val="100"/>
        <c:noMultiLvlLbl val="0"/>
      </c:catAx>
      <c:valAx>
        <c:axId val="369677056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</c:spPr>
        <c:crossAx val="36967116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4446937654170151"/>
          <c:w val="0.9974287994107538"/>
          <c:h val="0.1555306234582985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0548084412808989"/>
        </c:manualLayout>
      </c:layout>
      <c:areaChart>
        <c:grouping val="standard"/>
        <c:varyColors val="0"/>
        <c:ser>
          <c:idx val="2"/>
          <c:order val="0"/>
          <c:tx>
            <c:strRef>
              <c:f>'Boks I.4A'!$D$4</c:f>
              <c:strCache>
                <c:ptCount val="1"/>
                <c:pt idx="0">
                  <c:v> Alpha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5875">
              <a:noFill/>
            </a:ln>
          </c:spPr>
          <c:cat>
            <c:numRef>
              <c:f>'Boks I.4A'!$A$5:$A$20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'Boks I.4A'!$D$5:$D$17</c:f>
              <c:numCache>
                <c:formatCode>0.00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45-46AC-8B02-D44613CBF65F}"/>
            </c:ext>
          </c:extLst>
        </c:ser>
        <c:ser>
          <c:idx val="3"/>
          <c:order val="1"/>
          <c:tx>
            <c:strRef>
              <c:f>'Boks I.4A'!$E$4</c:f>
              <c:strCache>
                <c:ptCount val="1"/>
                <c:pt idx="0">
                  <c:v> Beta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9850">
              <a:noFill/>
            </a:ln>
          </c:spPr>
          <c:cat>
            <c:numRef>
              <c:f>'Boks I.4A'!$A$5:$A$20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'Boks I.4A'!$E$5:$E$11</c:f>
              <c:numCache>
                <c:formatCode>0.00</c:formatCod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45-46AC-8B02-D44613CBF65F}"/>
            </c:ext>
          </c:extLst>
        </c:ser>
        <c:ser>
          <c:idx val="4"/>
          <c:order val="2"/>
          <c:tx>
            <c:strRef>
              <c:f>'Boks I.4A'!$F$4</c:f>
              <c:strCache>
                <c:ptCount val="1"/>
                <c:pt idx="0">
                  <c:v> Alphabeta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cat>
            <c:numRef>
              <c:f>'Boks I.4A'!$A$5:$A$20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'Boks I.4A'!$F$5:$F$11</c:f>
              <c:numCache>
                <c:formatCode>0.00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45-46AC-8B02-D44613CBF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474560"/>
        <c:axId val="369484544"/>
      </c:areaChart>
      <c:lineChart>
        <c:grouping val="standard"/>
        <c:varyColors val="0"/>
        <c:ser>
          <c:idx val="5"/>
          <c:order val="3"/>
          <c:tx>
            <c:strRef>
              <c:f>'Boks I.4A'!$G$4</c:f>
              <c:strCache>
                <c:ptCount val="1"/>
                <c:pt idx="0">
                  <c:v>Serie 6</c:v>
                </c:pt>
              </c:strCache>
            </c:strRef>
          </c:tx>
          <c:spPr>
            <a:ln w="31750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none"/>
          </c:marker>
          <c:val>
            <c:numRef>
              <c:f>'Boks I.4A'!$G$5:$G$21</c:f>
              <c:numCache>
                <c:formatCode>0.00</c:formatCode>
                <c:ptCount val="1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945-46AC-8B02-D44613CBF65F}"/>
            </c:ext>
          </c:extLst>
        </c:ser>
        <c:ser>
          <c:idx val="0"/>
          <c:order val="4"/>
          <c:tx>
            <c:strRef>
              <c:f>'Boks I.4A'!$B$4</c:f>
              <c:strCache>
                <c:ptCount val="1"/>
                <c:pt idx="0">
                  <c:v> Marginalomkostninger for virksomhed A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'Boks I.4A'!$A$5:$A$20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'Boks I.4A'!$B$5:$B$20</c:f>
              <c:numCache>
                <c:formatCode>_ * #,##0_ ;_ * \-#,##0_ ;_ * "-"??_ ;_ @_ 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945-46AC-8B02-D44613CBF65F}"/>
            </c:ext>
          </c:extLst>
        </c:ser>
        <c:ser>
          <c:idx val="1"/>
          <c:order val="5"/>
          <c:tx>
            <c:strRef>
              <c:f>'Boks I.4A'!$C$4</c:f>
              <c:strCache>
                <c:ptCount val="1"/>
                <c:pt idx="0">
                  <c:v> Marginalomkostninger for virksomhed B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'Boks I.4A'!$A$5:$A$20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'Boks I.4A'!$C$5:$C$20</c:f>
              <c:numCache>
                <c:formatCode>_ * #,##0_ ;_ * \-#,##0_ ;_ * "-"??_ ;_ @_ 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945-46AC-8B02-D44613CBF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474560"/>
        <c:axId val="369484544"/>
      </c:lineChart>
      <c:catAx>
        <c:axId val="36947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69484544"/>
        <c:crosses val="autoZero"/>
        <c:auto val="1"/>
        <c:lblAlgn val="ctr"/>
        <c:lblOffset val="100"/>
        <c:noMultiLvlLbl val="0"/>
      </c:catAx>
      <c:valAx>
        <c:axId val="369484544"/>
        <c:scaling>
          <c:orientation val="minMax"/>
          <c:max val="3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0" sourceLinked="1"/>
        <c:majorTickMark val="out"/>
        <c:minorTickMark val="none"/>
        <c:tickLblPos val="none"/>
        <c:spPr>
          <a:noFill/>
          <a:ln w="19050">
            <a:solidFill>
              <a:schemeClr val="tx1">
                <a:lumMod val="50000"/>
                <a:lumOff val="50000"/>
              </a:schemeClr>
            </a:solidFill>
          </a:ln>
        </c:spPr>
        <c:crossAx val="369474560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1.3957751003026819E-2"/>
          <c:y val="0.87972085306094194"/>
          <c:w val="0.96855659689396911"/>
          <c:h val="0.1202791469390580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579812746132592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'Boks I.13A'!$B$4</c:f>
              <c:strCache>
                <c:ptCount val="1"/>
                <c:pt idx="0">
                  <c:v> Eksisterende energiafgifter er ikke udfaset</c:v>
                </c:pt>
              </c:strCache>
            </c:strRef>
          </c:tx>
          <c:spPr>
            <a:ln w="69850">
              <a:solidFill>
                <a:srgbClr val="AAA631"/>
              </a:solidFill>
            </a:ln>
          </c:spPr>
          <c:marker>
            <c:symbol val="none"/>
          </c:marker>
          <c:xVal>
            <c:numRef>
              <c:f>'Boks I.13A'!$A$5:$A$147</c:f>
              <c:numCache>
                <c:formatCode>0%</c:formatCode>
                <c:ptCount val="143"/>
                <c:pt idx="1">
                  <c:v>0.51673646946674401</c:v>
                </c:pt>
                <c:pt idx="2">
                  <c:v>0.53572184737220707</c:v>
                </c:pt>
                <c:pt idx="3">
                  <c:v>0.53899088875565704</c:v>
                </c:pt>
                <c:pt idx="4">
                  <c:v>0.54224897229619407</c:v>
                </c:pt>
                <c:pt idx="5">
                  <c:v>0.54539490798604495</c:v>
                </c:pt>
                <c:pt idx="6">
                  <c:v>0.548441477358517</c:v>
                </c:pt>
                <c:pt idx="7">
                  <c:v>0.55139566700027098</c:v>
                </c:pt>
                <c:pt idx="8">
                  <c:v>0.55426366964976093</c:v>
                </c:pt>
                <c:pt idx="9">
                  <c:v>0.55705100822426101</c:v>
                </c:pt>
                <c:pt idx="10">
                  <c:v>0.55976263539795501</c:v>
                </c:pt>
                <c:pt idx="11">
                  <c:v>0.562403014499672</c:v>
                </c:pt>
                <c:pt idx="12">
                  <c:v>0.56497618592972698</c:v>
                </c:pt>
                <c:pt idx="13">
                  <c:v>0.56748582220454302</c:v>
                </c:pt>
                <c:pt idx="14">
                  <c:v>0.56993527396552901</c:v>
                </c:pt>
                <c:pt idx="15">
                  <c:v>0.572327608732349</c:v>
                </c:pt>
                <c:pt idx="16">
                  <c:v>0.57466564377402896</c:v>
                </c:pt>
                <c:pt idx="17">
                  <c:v>0.57695197416937505</c:v>
                </c:pt>
                <c:pt idx="18">
                  <c:v>0.57918899690782599</c:v>
                </c:pt>
                <c:pt idx="19">
                  <c:v>0.58137893166545995</c:v>
                </c:pt>
                <c:pt idx="20">
                  <c:v>0.58352383889008097</c:v>
                </c:pt>
                <c:pt idx="21">
                  <c:v>0.58562563550692803</c:v>
                </c:pt>
                <c:pt idx="22">
                  <c:v>0.58768610869555094</c:v>
                </c:pt>
                <c:pt idx="23">
                  <c:v>0.58970692799258895</c:v>
                </c:pt>
                <c:pt idx="24">
                  <c:v>0.59168965596881395</c:v>
                </c:pt>
                <c:pt idx="25">
                  <c:v>0.59363575768131494</c:v>
                </c:pt>
                <c:pt idx="26">
                  <c:v>0.59554660906915402</c:v>
                </c:pt>
                <c:pt idx="27">
                  <c:v>0.59774338951181594</c:v>
                </c:pt>
                <c:pt idx="28">
                  <c:v>0.60086139584828002</c:v>
                </c:pt>
                <c:pt idx="29">
                  <c:v>0.60529819201560198</c:v>
                </c:pt>
                <c:pt idx="30">
                  <c:v>0.61791670460050296</c:v>
                </c:pt>
                <c:pt idx="31">
                  <c:v>0.629657446933233</c:v>
                </c:pt>
                <c:pt idx="32">
                  <c:v>0.64105281552375104</c:v>
                </c:pt>
                <c:pt idx="33">
                  <c:v>0.64826250898787707</c:v>
                </c:pt>
                <c:pt idx="34">
                  <c:v>0.65404869154216494</c:v>
                </c:pt>
                <c:pt idx="35">
                  <c:v>0.65982762177688004</c:v>
                </c:pt>
                <c:pt idx="36">
                  <c:v>0.66655503743523892</c:v>
                </c:pt>
                <c:pt idx="37">
                  <c:v>0.67231055924816407</c:v>
                </c:pt>
                <c:pt idx="38">
                  <c:v>0.6780602382842611</c:v>
                </c:pt>
                <c:pt idx="39">
                  <c:v>0.68355347306419201</c:v>
                </c:pt>
                <c:pt idx="40">
                  <c:v>0.69019111489725304</c:v>
                </c:pt>
                <c:pt idx="41">
                  <c:v>0.69597324150485806</c:v>
                </c:pt>
                <c:pt idx="42">
                  <c:v>0.70169149304822398</c:v>
                </c:pt>
                <c:pt idx="43">
                  <c:v>0.70600723928470399</c:v>
                </c:pt>
                <c:pt idx="44">
                  <c:v>0.70734056276241108</c:v>
                </c:pt>
                <c:pt idx="45">
                  <c:v>0.70836147550981299</c:v>
                </c:pt>
                <c:pt idx="46">
                  <c:v>0.70906933136522499</c:v>
                </c:pt>
                <c:pt idx="47">
                  <c:v>0.70977225667479604</c:v>
                </c:pt>
                <c:pt idx="48">
                  <c:v>0.71047035067158204</c:v>
                </c:pt>
                <c:pt idx="49">
                  <c:v>0.71116367865877606</c:v>
                </c:pt>
                <c:pt idx="50">
                  <c:v>0.71185230454440107</c:v>
                </c:pt>
                <c:pt idx="51">
                  <c:v>0.71253629088236292</c:v>
                </c:pt>
                <c:pt idx="52">
                  <c:v>0.71321569891191605</c:v>
                </c:pt>
                <c:pt idx="53">
                  <c:v>0.71389058859562193</c:v>
                </c:pt>
                <c:pt idx="54">
                  <c:v>0.71456101865578503</c:v>
                </c:pt>
                <c:pt idx="55">
                  <c:v>0.71522704660954206</c:v>
                </c:pt>
                <c:pt idx="56">
                  <c:v>0.71588872880258403</c:v>
                </c:pt>
                <c:pt idx="57">
                  <c:v>0.71654612044162103</c:v>
                </c:pt>
                <c:pt idx="58">
                  <c:v>0.717199275625654</c:v>
                </c:pt>
                <c:pt idx="59">
                  <c:v>0.71784824737607389</c:v>
                </c:pt>
                <c:pt idx="60">
                  <c:v>0.71849308766562603</c:v>
                </c:pt>
                <c:pt idx="61">
                  <c:v>0.71913384744640996</c:v>
                </c:pt>
                <c:pt idx="62">
                  <c:v>0.71977057667676803</c:v>
                </c:pt>
                <c:pt idx="63">
                  <c:v>0.72040332434728493</c:v>
                </c:pt>
                <c:pt idx="64">
                  <c:v>0.72103213850585002</c:v>
                </c:pt>
                <c:pt idx="65">
                  <c:v>0.72165706628180404</c:v>
                </c:pt>
                <c:pt idx="66">
                  <c:v>0.72227815390930994</c:v>
                </c:pt>
                <c:pt idx="67">
                  <c:v>0.72289544674986206</c:v>
                </c:pt>
                <c:pt idx="68">
                  <c:v>0.72350898931402896</c:v>
                </c:pt>
                <c:pt idx="69">
                  <c:v>0.72411882528251104</c:v>
                </c:pt>
                <c:pt idx="70">
                  <c:v>0.72472499752641995</c:v>
                </c:pt>
                <c:pt idx="71">
                  <c:v>0.72532754812691491</c:v>
                </c:pt>
                <c:pt idx="72">
                  <c:v>0.72592651839419897</c:v>
                </c:pt>
                <c:pt idx="73">
                  <c:v>0.72652194888585397</c:v>
                </c:pt>
                <c:pt idx="74">
                  <c:v>0.72711387942462591</c:v>
                </c:pt>
                <c:pt idx="75">
                  <c:v>0.72770234911558607</c:v>
                </c:pt>
                <c:pt idx="76">
                  <c:v>0.72828739636276196</c:v>
                </c:pt>
                <c:pt idx="77">
                  <c:v>0.72886905888526499</c:v>
                </c:pt>
                <c:pt idx="78">
                  <c:v>0.72944737373284896</c:v>
                </c:pt>
                <c:pt idx="79">
                  <c:v>0.73002237730104991</c:v>
                </c:pt>
                <c:pt idx="80">
                  <c:v>0.73059410534578306</c:v>
                </c:pt>
                <c:pt idx="81">
                  <c:v>0.73116259299756603</c:v>
                </c:pt>
                <c:pt idx="82">
                  <c:v>0.73172787477520207</c:v>
                </c:pt>
                <c:pt idx="83">
                  <c:v>0.73228998459918504</c:v>
                </c:pt>
                <c:pt idx="84">
                  <c:v>0.732848955804552</c:v>
                </c:pt>
                <c:pt idx="85">
                  <c:v>0.73340482115346806</c:v>
                </c:pt>
                <c:pt idx="86">
                  <c:v>0.73395761284736594</c:v>
                </c:pt>
                <c:pt idx="87">
                  <c:v>0.73450736253874793</c:v>
                </c:pt>
                <c:pt idx="88">
                  <c:v>0.73505410134264693</c:v>
                </c:pt>
                <c:pt idx="89">
                  <c:v>0.73559785984774706</c:v>
                </c:pt>
                <c:pt idx="90">
                  <c:v>0.7361386681271691</c:v>
                </c:pt>
                <c:pt idx="91">
                  <c:v>0.73667655574896795</c:v>
                </c:pt>
                <c:pt idx="92">
                  <c:v>0.73721155178630993</c:v>
                </c:pt>
                <c:pt idx="93">
                  <c:v>0.73774368482738495</c:v>
                </c:pt>
                <c:pt idx="94">
                  <c:v>0.7382729829849769</c:v>
                </c:pt>
                <c:pt idx="95">
                  <c:v>0.73879947390585898</c:v>
                </c:pt>
                <c:pt idx="96">
                  <c:v>0.73932318477983794</c:v>
                </c:pt>
                <c:pt idx="97">
                  <c:v>0.73984414234861307</c:v>
                </c:pt>
                <c:pt idx="98">
                  <c:v>0.74036237291431506</c:v>
                </c:pt>
                <c:pt idx="99">
                  <c:v>0.74087790234790807</c:v>
                </c:pt>
                <c:pt idx="100">
                  <c:v>0.74139075609726202</c:v>
                </c:pt>
                <c:pt idx="101">
                  <c:v>0.74190095919507604</c:v>
                </c:pt>
                <c:pt idx="102">
                  <c:v>0.74240853626653902</c:v>
                </c:pt>
                <c:pt idx="103">
                  <c:v>0.74291351153682106</c:v>
                </c:pt>
                <c:pt idx="104">
                  <c:v>0.74341590883833708</c:v>
                </c:pt>
                <c:pt idx="105">
                  <c:v>0.743915751617796</c:v>
                </c:pt>
                <c:pt idx="106">
                  <c:v>0.7444130629431559</c:v>
                </c:pt>
                <c:pt idx="107">
                  <c:v>0.74490786551022392</c:v>
                </c:pt>
                <c:pt idx="108">
                  <c:v>0.74540018164927102</c:v>
                </c:pt>
                <c:pt idx="109">
                  <c:v>0.74589003333132498</c:v>
                </c:pt>
                <c:pt idx="110">
                  <c:v>0.74637744217436508</c:v>
                </c:pt>
                <c:pt idx="111">
                  <c:v>0.74686242944933601</c:v>
                </c:pt>
                <c:pt idx="112">
                  <c:v>0.7473450160860079</c:v>
                </c:pt>
                <c:pt idx="113">
                  <c:v>0.74782522267864804</c:v>
                </c:pt>
                <c:pt idx="114">
                  <c:v>0.74830306949160896</c:v>
                </c:pt>
                <c:pt idx="115">
                  <c:v>0.74877857646471202</c:v>
                </c:pt>
                <c:pt idx="116">
                  <c:v>0.74925176321846298</c:v>
                </c:pt>
                <c:pt idx="117">
                  <c:v>0.74972264905924602</c:v>
                </c:pt>
                <c:pt idx="118">
                  <c:v>0.75019125298421896</c:v>
                </c:pt>
                <c:pt idx="119">
                  <c:v>0.75065759368621998</c:v>
                </c:pt>
                <c:pt idx="120">
                  <c:v>0.75112168955844594</c:v>
                </c:pt>
                <c:pt idx="121">
                  <c:v>0.75158355869904303</c:v>
                </c:pt>
                <c:pt idx="122">
                  <c:v>0.7520432189155809</c:v>
                </c:pt>
                <c:pt idx="123">
                  <c:v>0.75250068772937495</c:v>
                </c:pt>
                <c:pt idx="124">
                  <c:v>0.75295598237970696</c:v>
                </c:pt>
                <c:pt idx="125">
                  <c:v>0.75340911982792602</c:v>
                </c:pt>
                <c:pt idx="126">
                  <c:v>0.75386011676144404</c:v>
                </c:pt>
                <c:pt idx="127">
                  <c:v>0.75430898959756998</c:v>
                </c:pt>
                <c:pt idx="128">
                  <c:v>0.75475575448732302</c:v>
                </c:pt>
                <c:pt idx="129">
                  <c:v>0.75520042731903403</c:v>
                </c:pt>
                <c:pt idx="130">
                  <c:v>0.75564302372191805</c:v>
                </c:pt>
                <c:pt idx="131">
                  <c:v>0.7560835590694811</c:v>
                </c:pt>
                <c:pt idx="132">
                  <c:v>0.75652204848288906</c:v>
                </c:pt>
                <c:pt idx="133">
                  <c:v>0.756958506834159</c:v>
                </c:pt>
                <c:pt idx="134">
                  <c:v>0.75739294874929497</c:v>
                </c:pt>
                <c:pt idx="135">
                  <c:v>0.75782538861133009</c:v>
                </c:pt>
                <c:pt idx="136">
                  <c:v>0.75825584056322304</c:v>
                </c:pt>
                <c:pt idx="137">
                  <c:v>0.75868431851070395</c:v>
                </c:pt>
                <c:pt idx="138">
                  <c:v>0.75911083612499097</c:v>
                </c:pt>
                <c:pt idx="139">
                  <c:v>0.75953540684542309</c:v>
                </c:pt>
                <c:pt idx="140">
                  <c:v>0.75995804388199106</c:v>
                </c:pt>
                <c:pt idx="141">
                  <c:v>0.76037876021779094</c:v>
                </c:pt>
                <c:pt idx="142">
                  <c:v>0.76079756861132797</c:v>
                </c:pt>
              </c:numCache>
            </c:numRef>
          </c:xVal>
          <c:yVal>
            <c:numRef>
              <c:f>'Boks I.13A'!$B$5:$B$147</c:f>
              <c:numCache>
                <c:formatCode>0.00</c:formatCode>
                <c:ptCount val="143"/>
                <c:pt idx="1">
                  <c:v>200</c:v>
                </c:pt>
                <c:pt idx="2">
                  <c:v>300</c:v>
                </c:pt>
                <c:pt idx="3">
                  <c:v>320</c:v>
                </c:pt>
                <c:pt idx="4">
                  <c:v>340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420</c:v>
                </c:pt>
                <c:pt idx="9">
                  <c:v>440</c:v>
                </c:pt>
                <c:pt idx="10">
                  <c:v>460</c:v>
                </c:pt>
                <c:pt idx="11">
                  <c:v>480</c:v>
                </c:pt>
                <c:pt idx="12">
                  <c:v>500</c:v>
                </c:pt>
                <c:pt idx="13">
                  <c:v>520</c:v>
                </c:pt>
                <c:pt idx="14">
                  <c:v>540</c:v>
                </c:pt>
                <c:pt idx="15">
                  <c:v>560</c:v>
                </c:pt>
                <c:pt idx="16">
                  <c:v>580</c:v>
                </c:pt>
                <c:pt idx="17">
                  <c:v>600</c:v>
                </c:pt>
                <c:pt idx="18">
                  <c:v>620</c:v>
                </c:pt>
                <c:pt idx="19">
                  <c:v>640</c:v>
                </c:pt>
                <c:pt idx="20">
                  <c:v>660</c:v>
                </c:pt>
                <c:pt idx="21">
                  <c:v>680</c:v>
                </c:pt>
                <c:pt idx="22">
                  <c:v>700</c:v>
                </c:pt>
                <c:pt idx="23">
                  <c:v>720</c:v>
                </c:pt>
                <c:pt idx="24">
                  <c:v>740</c:v>
                </c:pt>
                <c:pt idx="25">
                  <c:v>760</c:v>
                </c:pt>
                <c:pt idx="26">
                  <c:v>780</c:v>
                </c:pt>
                <c:pt idx="27">
                  <c:v>800</c:v>
                </c:pt>
                <c:pt idx="28">
                  <c:v>820</c:v>
                </c:pt>
                <c:pt idx="29">
                  <c:v>840</c:v>
                </c:pt>
                <c:pt idx="30">
                  <c:v>860</c:v>
                </c:pt>
                <c:pt idx="31">
                  <c:v>880</c:v>
                </c:pt>
                <c:pt idx="32">
                  <c:v>900</c:v>
                </c:pt>
                <c:pt idx="33">
                  <c:v>910</c:v>
                </c:pt>
                <c:pt idx="34">
                  <c:v>920</c:v>
                </c:pt>
                <c:pt idx="35">
                  <c:v>930</c:v>
                </c:pt>
                <c:pt idx="36">
                  <c:v>940</c:v>
                </c:pt>
                <c:pt idx="37">
                  <c:v>950</c:v>
                </c:pt>
                <c:pt idx="38">
                  <c:v>960</c:v>
                </c:pt>
                <c:pt idx="39">
                  <c:v>970</c:v>
                </c:pt>
                <c:pt idx="40">
                  <c:v>980</c:v>
                </c:pt>
                <c:pt idx="41">
                  <c:v>990</c:v>
                </c:pt>
                <c:pt idx="42">
                  <c:v>1000</c:v>
                </c:pt>
                <c:pt idx="43">
                  <c:v>1010</c:v>
                </c:pt>
                <c:pt idx="44">
                  <c:v>1020</c:v>
                </c:pt>
                <c:pt idx="45">
                  <c:v>1030</c:v>
                </c:pt>
                <c:pt idx="46">
                  <c:v>1040</c:v>
                </c:pt>
                <c:pt idx="47">
                  <c:v>1050</c:v>
                </c:pt>
                <c:pt idx="48">
                  <c:v>1060</c:v>
                </c:pt>
                <c:pt idx="49">
                  <c:v>1070</c:v>
                </c:pt>
                <c:pt idx="50">
                  <c:v>1080</c:v>
                </c:pt>
                <c:pt idx="51">
                  <c:v>1090</c:v>
                </c:pt>
                <c:pt idx="52">
                  <c:v>1100</c:v>
                </c:pt>
                <c:pt idx="53">
                  <c:v>1110</c:v>
                </c:pt>
                <c:pt idx="54">
                  <c:v>1120</c:v>
                </c:pt>
                <c:pt idx="55">
                  <c:v>1130</c:v>
                </c:pt>
                <c:pt idx="56">
                  <c:v>1140</c:v>
                </c:pt>
                <c:pt idx="57">
                  <c:v>1150</c:v>
                </c:pt>
                <c:pt idx="58">
                  <c:v>1160</c:v>
                </c:pt>
                <c:pt idx="59">
                  <c:v>1170</c:v>
                </c:pt>
                <c:pt idx="60">
                  <c:v>1180</c:v>
                </c:pt>
                <c:pt idx="61">
                  <c:v>1190</c:v>
                </c:pt>
                <c:pt idx="62">
                  <c:v>1200</c:v>
                </c:pt>
                <c:pt idx="63">
                  <c:v>1210</c:v>
                </c:pt>
                <c:pt idx="64">
                  <c:v>1220</c:v>
                </c:pt>
                <c:pt idx="65">
                  <c:v>1230</c:v>
                </c:pt>
                <c:pt idx="66">
                  <c:v>1240</c:v>
                </c:pt>
                <c:pt idx="67">
                  <c:v>1250</c:v>
                </c:pt>
                <c:pt idx="68">
                  <c:v>1260</c:v>
                </c:pt>
                <c:pt idx="69">
                  <c:v>1270</c:v>
                </c:pt>
                <c:pt idx="70">
                  <c:v>1280</c:v>
                </c:pt>
                <c:pt idx="71">
                  <c:v>1290</c:v>
                </c:pt>
                <c:pt idx="72">
                  <c:v>1300</c:v>
                </c:pt>
                <c:pt idx="73">
                  <c:v>1310</c:v>
                </c:pt>
                <c:pt idx="74">
                  <c:v>1320</c:v>
                </c:pt>
                <c:pt idx="75">
                  <c:v>1330</c:v>
                </c:pt>
                <c:pt idx="76">
                  <c:v>1340</c:v>
                </c:pt>
                <c:pt idx="77">
                  <c:v>1350</c:v>
                </c:pt>
                <c:pt idx="78">
                  <c:v>1360</c:v>
                </c:pt>
                <c:pt idx="79">
                  <c:v>1370</c:v>
                </c:pt>
                <c:pt idx="80">
                  <c:v>1380</c:v>
                </c:pt>
                <c:pt idx="81">
                  <c:v>1390</c:v>
                </c:pt>
                <c:pt idx="82">
                  <c:v>1400</c:v>
                </c:pt>
                <c:pt idx="83">
                  <c:v>1410</c:v>
                </c:pt>
                <c:pt idx="84">
                  <c:v>1420</c:v>
                </c:pt>
                <c:pt idx="85">
                  <c:v>1430</c:v>
                </c:pt>
                <c:pt idx="86">
                  <c:v>1440</c:v>
                </c:pt>
                <c:pt idx="87">
                  <c:v>1450</c:v>
                </c:pt>
                <c:pt idx="88">
                  <c:v>1460</c:v>
                </c:pt>
                <c:pt idx="89">
                  <c:v>1470</c:v>
                </c:pt>
                <c:pt idx="90">
                  <c:v>1480</c:v>
                </c:pt>
                <c:pt idx="91">
                  <c:v>1490</c:v>
                </c:pt>
                <c:pt idx="92">
                  <c:v>1500</c:v>
                </c:pt>
                <c:pt idx="93">
                  <c:v>1510</c:v>
                </c:pt>
                <c:pt idx="94">
                  <c:v>1520</c:v>
                </c:pt>
                <c:pt idx="95">
                  <c:v>1530</c:v>
                </c:pt>
                <c:pt idx="96">
                  <c:v>1540</c:v>
                </c:pt>
                <c:pt idx="97">
                  <c:v>1550</c:v>
                </c:pt>
                <c:pt idx="98">
                  <c:v>1560</c:v>
                </c:pt>
                <c:pt idx="99">
                  <c:v>1570</c:v>
                </c:pt>
                <c:pt idx="100">
                  <c:v>1580</c:v>
                </c:pt>
                <c:pt idx="101">
                  <c:v>1590</c:v>
                </c:pt>
                <c:pt idx="102">
                  <c:v>1600</c:v>
                </c:pt>
                <c:pt idx="103">
                  <c:v>1610</c:v>
                </c:pt>
                <c:pt idx="104">
                  <c:v>1620</c:v>
                </c:pt>
                <c:pt idx="105">
                  <c:v>1630</c:v>
                </c:pt>
                <c:pt idx="106">
                  <c:v>1640</c:v>
                </c:pt>
                <c:pt idx="107">
                  <c:v>1650</c:v>
                </c:pt>
                <c:pt idx="108">
                  <c:v>1660</c:v>
                </c:pt>
                <c:pt idx="109">
                  <c:v>1670</c:v>
                </c:pt>
                <c:pt idx="110">
                  <c:v>1680</c:v>
                </c:pt>
                <c:pt idx="111">
                  <c:v>1690</c:v>
                </c:pt>
                <c:pt idx="112">
                  <c:v>1700</c:v>
                </c:pt>
                <c:pt idx="113">
                  <c:v>1710</c:v>
                </c:pt>
                <c:pt idx="114">
                  <c:v>1720</c:v>
                </c:pt>
                <c:pt idx="115">
                  <c:v>1730</c:v>
                </c:pt>
                <c:pt idx="116">
                  <c:v>1740</c:v>
                </c:pt>
                <c:pt idx="117">
                  <c:v>1750</c:v>
                </c:pt>
                <c:pt idx="118">
                  <c:v>1760</c:v>
                </c:pt>
                <c:pt idx="119">
                  <c:v>1770</c:v>
                </c:pt>
                <c:pt idx="120">
                  <c:v>1780</c:v>
                </c:pt>
                <c:pt idx="121">
                  <c:v>1790</c:v>
                </c:pt>
                <c:pt idx="122">
                  <c:v>1800</c:v>
                </c:pt>
                <c:pt idx="123">
                  <c:v>1810</c:v>
                </c:pt>
                <c:pt idx="124">
                  <c:v>1820</c:v>
                </c:pt>
                <c:pt idx="125">
                  <c:v>1830</c:v>
                </c:pt>
                <c:pt idx="126">
                  <c:v>1840</c:v>
                </c:pt>
                <c:pt idx="127">
                  <c:v>1850</c:v>
                </c:pt>
                <c:pt idx="128">
                  <c:v>1860</c:v>
                </c:pt>
                <c:pt idx="129">
                  <c:v>1870</c:v>
                </c:pt>
                <c:pt idx="130">
                  <c:v>1880</c:v>
                </c:pt>
                <c:pt idx="131">
                  <c:v>1890</c:v>
                </c:pt>
                <c:pt idx="132">
                  <c:v>1900</c:v>
                </c:pt>
                <c:pt idx="133">
                  <c:v>1910</c:v>
                </c:pt>
                <c:pt idx="134">
                  <c:v>1920</c:v>
                </c:pt>
                <c:pt idx="135">
                  <c:v>1930</c:v>
                </c:pt>
                <c:pt idx="136">
                  <c:v>1940</c:v>
                </c:pt>
                <c:pt idx="137">
                  <c:v>1950</c:v>
                </c:pt>
                <c:pt idx="138">
                  <c:v>1960</c:v>
                </c:pt>
                <c:pt idx="139">
                  <c:v>1970</c:v>
                </c:pt>
                <c:pt idx="140">
                  <c:v>1980</c:v>
                </c:pt>
                <c:pt idx="141">
                  <c:v>1990</c:v>
                </c:pt>
                <c:pt idx="142">
                  <c:v>2000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6E-4FAA-8D1A-2B0D0574ACB1}"/>
            </c:ext>
          </c:extLst>
        </c:ser>
        <c:ser>
          <c:idx val="1"/>
          <c:order val="1"/>
          <c:tx>
            <c:strRef>
              <c:f>'Boks I.13A'!$D$4</c:f>
              <c:strCache>
                <c:ptCount val="1"/>
                <c:pt idx="0">
                  <c:v> Eksisterende energiafgifter er udfaset</c:v>
                </c:pt>
              </c:strCache>
            </c:strRef>
          </c:tx>
          <c:spPr>
            <a:ln w="69850">
              <a:solidFill>
                <a:srgbClr val="C72336"/>
              </a:solidFill>
            </a:ln>
          </c:spPr>
          <c:marker>
            <c:symbol val="none"/>
          </c:marker>
          <c:xVal>
            <c:numRef>
              <c:f>'Boks I.13A'!$C$5:$C$147</c:f>
              <c:numCache>
                <c:formatCode>0%</c:formatCode>
                <c:ptCount val="143"/>
                <c:pt idx="1">
                  <c:v>0.49195796446230294</c:v>
                </c:pt>
                <c:pt idx="2">
                  <c:v>0.512354787023655</c:v>
                </c:pt>
                <c:pt idx="3">
                  <c:v>0.51585933508330495</c:v>
                </c:pt>
                <c:pt idx="4">
                  <c:v>0.51936105340508698</c:v>
                </c:pt>
                <c:pt idx="5">
                  <c:v>0.52274239922866006</c:v>
                </c:pt>
                <c:pt idx="6">
                  <c:v>0.52601717371471801</c:v>
                </c:pt>
                <c:pt idx="7">
                  <c:v>0.52919286868792703</c:v>
                </c:pt>
                <c:pt idx="8">
                  <c:v>0.53227613374083704</c:v>
                </c:pt>
                <c:pt idx="9">
                  <c:v>0.53527290499706293</c:v>
                </c:pt>
                <c:pt idx="10">
                  <c:v>0.53818850908744198</c:v>
                </c:pt>
                <c:pt idx="11">
                  <c:v>0.54102774801434594</c:v>
                </c:pt>
                <c:pt idx="12">
                  <c:v>0.54379496914776504</c:v>
                </c:pt>
                <c:pt idx="13">
                  <c:v>0.54649412348252202</c:v>
                </c:pt>
                <c:pt idx="14">
                  <c:v>0.54912881452454798</c:v>
                </c:pt>
                <c:pt idx="15">
                  <c:v>0.55170233961932102</c:v>
                </c:pt>
                <c:pt idx="16">
                  <c:v>0.55421772512760592</c:v>
                </c:pt>
                <c:pt idx="17">
                  <c:v>0.55667775654968099</c:v>
                </c:pt>
                <c:pt idx="18">
                  <c:v>0.55908500446976395</c:v>
                </c:pt>
                <c:pt idx="19">
                  <c:v>0.56144184701716904</c:v>
                </c:pt>
                <c:pt idx="20">
                  <c:v>0.56375048940539996</c:v>
                </c:pt>
                <c:pt idx="21">
                  <c:v>0.56601298100502806</c:v>
                </c:pt>
                <c:pt idx="22">
                  <c:v>0.56823123032329204</c:v>
                </c:pt>
                <c:pt idx="23">
                  <c:v>0.57040701819755102</c:v>
                </c:pt>
                <c:pt idx="24">
                  <c:v>0.57254200946360601</c:v>
                </c:pt>
                <c:pt idx="25">
                  <c:v>0.57463776327257499</c:v>
                </c:pt>
                <c:pt idx="26">
                  <c:v>0.57669574233070098</c:v>
                </c:pt>
                <c:pt idx="27">
                  <c:v>0.57935321245946003</c:v>
                </c:pt>
                <c:pt idx="28">
                  <c:v>0.58260458834656292</c:v>
                </c:pt>
                <c:pt idx="29">
                  <c:v>0.58831074355200297</c:v>
                </c:pt>
                <c:pt idx="30">
                  <c:v>0.60065785047190501</c:v>
                </c:pt>
                <c:pt idx="31">
                  <c:v>0.61216395740863594</c:v>
                </c:pt>
                <c:pt idx="32">
                  <c:v>0.62416897131493798</c:v>
                </c:pt>
                <c:pt idx="33">
                  <c:v>0.63037483929462601</c:v>
                </c:pt>
                <c:pt idx="34">
                  <c:v>0.63604435309664598</c:v>
                </c:pt>
                <c:pt idx="35">
                  <c:v>0.64201608439923608</c:v>
                </c:pt>
                <c:pt idx="36">
                  <c:v>0.6482563164063051</c:v>
                </c:pt>
                <c:pt idx="37">
                  <c:v>0.65389197549309097</c:v>
                </c:pt>
                <c:pt idx="38">
                  <c:v>0.65952139539585497</c:v>
                </c:pt>
                <c:pt idx="39">
                  <c:v>0.66604344774026902</c:v>
                </c:pt>
                <c:pt idx="40">
                  <c:v>0.67164771432577297</c:v>
                </c:pt>
                <c:pt idx="41">
                  <c:v>0.67724719110232601</c:v>
                </c:pt>
                <c:pt idx="42">
                  <c:v>0.68258639963968204</c:v>
                </c:pt>
                <c:pt idx="43">
                  <c:v>0.68570116049755303</c:v>
                </c:pt>
                <c:pt idx="44">
                  <c:v>0.68708271438561497</c:v>
                </c:pt>
                <c:pt idx="45">
                  <c:v>0.6878476724158411</c:v>
                </c:pt>
                <c:pt idx="46">
                  <c:v>0.68860721162287708</c:v>
                </c:pt>
                <c:pt idx="47">
                  <c:v>0.68936150401544494</c:v>
                </c:pt>
                <c:pt idx="48">
                  <c:v>0.690110618761411</c:v>
                </c:pt>
                <c:pt idx="49">
                  <c:v>0.69085462356651506</c:v>
                </c:pt>
                <c:pt idx="50">
                  <c:v>0.69159358472041899</c:v>
                </c:pt>
                <c:pt idx="51">
                  <c:v>0.69232756714094801</c:v>
                </c:pt>
                <c:pt idx="52">
                  <c:v>0.69305663441645293</c:v>
                </c:pt>
                <c:pt idx="53">
                  <c:v>0.69378084884648805</c:v>
                </c:pt>
                <c:pt idx="54">
                  <c:v>0.69450027148084703</c:v>
                </c:pt>
                <c:pt idx="55">
                  <c:v>0.69521496215704004</c:v>
                </c:pt>
                <c:pt idx="56">
                  <c:v>0.69592497953628196</c:v>
                </c:pt>
                <c:pt idx="57">
                  <c:v>0.69663038113808495</c:v>
                </c:pt>
                <c:pt idx="58">
                  <c:v>0.6973312233734249</c:v>
                </c:pt>
                <c:pt idx="59">
                  <c:v>0.69802756157671197</c:v>
                </c:pt>
                <c:pt idx="60">
                  <c:v>0.69871945003647495</c:v>
                </c:pt>
                <c:pt idx="61">
                  <c:v>0.69940694202484499</c:v>
                </c:pt>
                <c:pt idx="62">
                  <c:v>0.70009008982596399</c:v>
                </c:pt>
                <c:pt idx="63">
                  <c:v>0.70076894476329699</c:v>
                </c:pt>
                <c:pt idx="64">
                  <c:v>0.70144355722590002</c:v>
                </c:pt>
                <c:pt idx="65">
                  <c:v>0.70211397669372999</c:v>
                </c:pt>
                <c:pt idx="66">
                  <c:v>0.7027802517619981</c:v>
                </c:pt>
                <c:pt idx="67">
                  <c:v>0.70344243016462005</c:v>
                </c:pt>
                <c:pt idx="68">
                  <c:v>0.70410055879684907</c:v>
                </c:pt>
                <c:pt idx="69">
                  <c:v>0.70475468373698602</c:v>
                </c:pt>
                <c:pt idx="70">
                  <c:v>0.70540485026744504</c:v>
                </c:pt>
                <c:pt idx="71">
                  <c:v>0.70605110289490791</c:v>
                </c:pt>
                <c:pt idx="72">
                  <c:v>0.70669348536989307</c:v>
                </c:pt>
                <c:pt idx="73">
                  <c:v>0.70733204070553501</c:v>
                </c:pt>
                <c:pt idx="74">
                  <c:v>0.707966811195749</c:v>
                </c:pt>
                <c:pt idx="75">
                  <c:v>0.70859783843273905</c:v>
                </c:pt>
                <c:pt idx="76">
                  <c:v>0.70922516332391294</c:v>
                </c:pt>
                <c:pt idx="77">
                  <c:v>0.70984882610820998</c:v>
                </c:pt>
                <c:pt idx="78">
                  <c:v>0.71046886637184803</c:v>
                </c:pt>
                <c:pt idx="79">
                  <c:v>0.71108532306353001</c:v>
                </c:pt>
                <c:pt idx="80">
                  <c:v>0.71169823450921599</c:v>
                </c:pt>
                <c:pt idx="81">
                  <c:v>0.71230763842626699</c:v>
                </c:pt>
                <c:pt idx="82">
                  <c:v>0.71291357193722604</c:v>
                </c:pt>
                <c:pt idx="83">
                  <c:v>0.71351607158308694</c:v>
                </c:pt>
                <c:pt idx="84">
                  <c:v>0.71411517333614105</c:v>
                </c:pt>
                <c:pt idx="85">
                  <c:v>0.71471091261241593</c:v>
                </c:pt>
                <c:pt idx="86">
                  <c:v>0.71530332428363397</c:v>
                </c:pt>
                <c:pt idx="87">
                  <c:v>0.71589244268905505</c:v>
                </c:pt>
                <c:pt idx="88">
                  <c:v>0.71647830164647897</c:v>
                </c:pt>
                <c:pt idx="89">
                  <c:v>0.71706093446321506</c:v>
                </c:pt>
                <c:pt idx="90">
                  <c:v>0.71764037394678593</c:v>
                </c:pt>
                <c:pt idx="91">
                  <c:v>0.71821665241503796</c:v>
                </c:pt>
                <c:pt idx="92">
                  <c:v>0.71878980170612294</c:v>
                </c:pt>
                <c:pt idx="93">
                  <c:v>0.71935985318805096</c:v>
                </c:pt>
                <c:pt idx="94">
                  <c:v>0.71992683776805</c:v>
                </c:pt>
                <c:pt idx="95">
                  <c:v>0.720490785901583</c:v>
                </c:pt>
                <c:pt idx="96">
                  <c:v>0.72105172760113601</c:v>
                </c:pt>
                <c:pt idx="97">
                  <c:v>0.72160969244471507</c:v>
                </c:pt>
                <c:pt idx="98">
                  <c:v>0.72216470958406798</c:v>
                </c:pt>
                <c:pt idx="99">
                  <c:v>0.72271680775276093</c:v>
                </c:pt>
                <c:pt idx="100">
                  <c:v>0.723266015273898</c:v>
                </c:pt>
                <c:pt idx="101">
                  <c:v>0.72381236006772898</c:v>
                </c:pt>
                <c:pt idx="102">
                  <c:v>0.72435586965895693</c:v>
                </c:pt>
                <c:pt idx="103">
                  <c:v>0.72489657118388495</c:v>
                </c:pt>
                <c:pt idx="104">
                  <c:v>0.72543449139734506</c:v>
                </c:pt>
                <c:pt idx="105">
                  <c:v>0.725969656679468</c:v>
                </c:pt>
                <c:pt idx="106">
                  <c:v>0.72650209304220792</c:v>
                </c:pt>
                <c:pt idx="107">
                  <c:v>0.72703182613573503</c:v>
                </c:pt>
                <c:pt idx="108">
                  <c:v>0.72755888125465606</c:v>
                </c:pt>
                <c:pt idx="109">
                  <c:v>0.72808328334403494</c:v>
                </c:pt>
                <c:pt idx="110">
                  <c:v>0.72860505700529898</c:v>
                </c:pt>
                <c:pt idx="111">
                  <c:v>0.72912422650193909</c:v>
                </c:pt>
                <c:pt idx="112">
                  <c:v>0.72964081576513196</c:v>
                </c:pt>
                <c:pt idx="113">
                  <c:v>0.73015484839913691</c:v>
                </c:pt>
                <c:pt idx="114">
                  <c:v>0.73066634768660998</c:v>
                </c:pt>
                <c:pt idx="115">
                  <c:v>0.73117533659378298</c:v>
                </c:pt>
                <c:pt idx="116">
                  <c:v>0.731681837775493</c:v>
                </c:pt>
                <c:pt idx="117">
                  <c:v>0.73218587358007992</c:v>
                </c:pt>
                <c:pt idx="118">
                  <c:v>0.73268746605420398</c:v>
                </c:pt>
                <c:pt idx="119">
                  <c:v>0.73318663694753494</c:v>
                </c:pt>
                <c:pt idx="120">
                  <c:v>0.73368340771726293</c:v>
                </c:pt>
                <c:pt idx="121">
                  <c:v>0.73417779953262696</c:v>
                </c:pt>
                <c:pt idx="122">
                  <c:v>0.73466983327921997</c:v>
                </c:pt>
                <c:pt idx="123">
                  <c:v>0.73515952956327002</c:v>
                </c:pt>
                <c:pt idx="124">
                  <c:v>0.73564690871578908</c:v>
                </c:pt>
                <c:pt idx="125">
                  <c:v>0.73613199079662195</c:v>
                </c:pt>
                <c:pt idx="126">
                  <c:v>0.73661479559844489</c:v>
                </c:pt>
                <c:pt idx="127">
                  <c:v>0.73709534265062404</c:v>
                </c:pt>
                <c:pt idx="128">
                  <c:v>0.73757365122303697</c:v>
                </c:pt>
                <c:pt idx="129">
                  <c:v>0.7380497403297529</c:v>
                </c:pt>
                <c:pt idx="130">
                  <c:v>0.73852362873271704</c:v>
                </c:pt>
                <c:pt idx="131">
                  <c:v>0.73899533494525604</c:v>
                </c:pt>
                <c:pt idx="132">
                  <c:v>0.73946487723560195</c:v>
                </c:pt>
                <c:pt idx="133">
                  <c:v>0.73993227363028102</c:v>
                </c:pt>
                <c:pt idx="134">
                  <c:v>0.74039754191745999</c:v>
                </c:pt>
                <c:pt idx="135">
                  <c:v>0.74086069965019707</c:v>
                </c:pt>
                <c:pt idx="136">
                  <c:v>0.74132176414970008</c:v>
                </c:pt>
                <c:pt idx="137">
                  <c:v>0.74178075250839404</c:v>
                </c:pt>
                <c:pt idx="138">
                  <c:v>0.74223768159304304</c:v>
                </c:pt>
                <c:pt idx="139">
                  <c:v>0.74269256804776107</c:v>
                </c:pt>
                <c:pt idx="140">
                  <c:v>0.74314542829696295</c:v>
                </c:pt>
                <c:pt idx="141">
                  <c:v>0.74359627854825405</c:v>
                </c:pt>
                <c:pt idx="142">
                  <c:v>0.74404513479527912</c:v>
                </c:pt>
              </c:numCache>
            </c:numRef>
          </c:xVal>
          <c:yVal>
            <c:numRef>
              <c:f>'Boks I.13A'!$D$5:$D$147</c:f>
              <c:numCache>
                <c:formatCode>0.00</c:formatCode>
                <c:ptCount val="143"/>
                <c:pt idx="1">
                  <c:v>200</c:v>
                </c:pt>
                <c:pt idx="2">
                  <c:v>300</c:v>
                </c:pt>
                <c:pt idx="3">
                  <c:v>320</c:v>
                </c:pt>
                <c:pt idx="4">
                  <c:v>340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420</c:v>
                </c:pt>
                <c:pt idx="9">
                  <c:v>440</c:v>
                </c:pt>
                <c:pt idx="10">
                  <c:v>460</c:v>
                </c:pt>
                <c:pt idx="11">
                  <c:v>480</c:v>
                </c:pt>
                <c:pt idx="12">
                  <c:v>500</c:v>
                </c:pt>
                <c:pt idx="13">
                  <c:v>520</c:v>
                </c:pt>
                <c:pt idx="14">
                  <c:v>540</c:v>
                </c:pt>
                <c:pt idx="15">
                  <c:v>560</c:v>
                </c:pt>
                <c:pt idx="16">
                  <c:v>580</c:v>
                </c:pt>
                <c:pt idx="17">
                  <c:v>600</c:v>
                </c:pt>
                <c:pt idx="18">
                  <c:v>620</c:v>
                </c:pt>
                <c:pt idx="19">
                  <c:v>640</c:v>
                </c:pt>
                <c:pt idx="20">
                  <c:v>660</c:v>
                </c:pt>
                <c:pt idx="21">
                  <c:v>680</c:v>
                </c:pt>
                <c:pt idx="22">
                  <c:v>700</c:v>
                </c:pt>
                <c:pt idx="23">
                  <c:v>720</c:v>
                </c:pt>
                <c:pt idx="24">
                  <c:v>740</c:v>
                </c:pt>
                <c:pt idx="25">
                  <c:v>760</c:v>
                </c:pt>
                <c:pt idx="26">
                  <c:v>780</c:v>
                </c:pt>
                <c:pt idx="27">
                  <c:v>800</c:v>
                </c:pt>
                <c:pt idx="28">
                  <c:v>820</c:v>
                </c:pt>
                <c:pt idx="29">
                  <c:v>840</c:v>
                </c:pt>
                <c:pt idx="30">
                  <c:v>860</c:v>
                </c:pt>
                <c:pt idx="31">
                  <c:v>880</c:v>
                </c:pt>
                <c:pt idx="32">
                  <c:v>900</c:v>
                </c:pt>
                <c:pt idx="33">
                  <c:v>910</c:v>
                </c:pt>
                <c:pt idx="34">
                  <c:v>920</c:v>
                </c:pt>
                <c:pt idx="35">
                  <c:v>930</c:v>
                </c:pt>
                <c:pt idx="36">
                  <c:v>940</c:v>
                </c:pt>
                <c:pt idx="37">
                  <c:v>950</c:v>
                </c:pt>
                <c:pt idx="38">
                  <c:v>960</c:v>
                </c:pt>
                <c:pt idx="39">
                  <c:v>970</c:v>
                </c:pt>
                <c:pt idx="40">
                  <c:v>980</c:v>
                </c:pt>
                <c:pt idx="41">
                  <c:v>990</c:v>
                </c:pt>
                <c:pt idx="42">
                  <c:v>1000</c:v>
                </c:pt>
                <c:pt idx="43">
                  <c:v>1010</c:v>
                </c:pt>
                <c:pt idx="44">
                  <c:v>1020</c:v>
                </c:pt>
                <c:pt idx="45">
                  <c:v>1030</c:v>
                </c:pt>
                <c:pt idx="46">
                  <c:v>1040</c:v>
                </c:pt>
                <c:pt idx="47">
                  <c:v>1050</c:v>
                </c:pt>
                <c:pt idx="48">
                  <c:v>1060</c:v>
                </c:pt>
                <c:pt idx="49">
                  <c:v>1070</c:v>
                </c:pt>
                <c:pt idx="50">
                  <c:v>1080</c:v>
                </c:pt>
                <c:pt idx="51">
                  <c:v>1090</c:v>
                </c:pt>
                <c:pt idx="52">
                  <c:v>1100</c:v>
                </c:pt>
                <c:pt idx="53">
                  <c:v>1110</c:v>
                </c:pt>
                <c:pt idx="54">
                  <c:v>1120</c:v>
                </c:pt>
                <c:pt idx="55">
                  <c:v>1130</c:v>
                </c:pt>
                <c:pt idx="56">
                  <c:v>1140</c:v>
                </c:pt>
                <c:pt idx="57">
                  <c:v>1150</c:v>
                </c:pt>
                <c:pt idx="58">
                  <c:v>1160</c:v>
                </c:pt>
                <c:pt idx="59">
                  <c:v>1170</c:v>
                </c:pt>
                <c:pt idx="60">
                  <c:v>1180</c:v>
                </c:pt>
                <c:pt idx="61">
                  <c:v>1190</c:v>
                </c:pt>
                <c:pt idx="62">
                  <c:v>1200</c:v>
                </c:pt>
                <c:pt idx="63">
                  <c:v>1210</c:v>
                </c:pt>
                <c:pt idx="64">
                  <c:v>1220</c:v>
                </c:pt>
                <c:pt idx="65">
                  <c:v>1230</c:v>
                </c:pt>
                <c:pt idx="66">
                  <c:v>1240</c:v>
                </c:pt>
                <c:pt idx="67">
                  <c:v>1250</c:v>
                </c:pt>
                <c:pt idx="68">
                  <c:v>1260</c:v>
                </c:pt>
                <c:pt idx="69">
                  <c:v>1270</c:v>
                </c:pt>
                <c:pt idx="70">
                  <c:v>1280</c:v>
                </c:pt>
                <c:pt idx="71">
                  <c:v>1290</c:v>
                </c:pt>
                <c:pt idx="72">
                  <c:v>1300</c:v>
                </c:pt>
                <c:pt idx="73">
                  <c:v>1310</c:v>
                </c:pt>
                <c:pt idx="74">
                  <c:v>1320</c:v>
                </c:pt>
                <c:pt idx="75">
                  <c:v>1330</c:v>
                </c:pt>
                <c:pt idx="76">
                  <c:v>1340</c:v>
                </c:pt>
                <c:pt idx="77">
                  <c:v>1350</c:v>
                </c:pt>
                <c:pt idx="78">
                  <c:v>1360</c:v>
                </c:pt>
                <c:pt idx="79">
                  <c:v>1370</c:v>
                </c:pt>
                <c:pt idx="80">
                  <c:v>1380</c:v>
                </c:pt>
                <c:pt idx="81">
                  <c:v>1390</c:v>
                </c:pt>
                <c:pt idx="82">
                  <c:v>1400</c:v>
                </c:pt>
                <c:pt idx="83">
                  <c:v>1410</c:v>
                </c:pt>
                <c:pt idx="84">
                  <c:v>1420</c:v>
                </c:pt>
                <c:pt idx="85">
                  <c:v>1430</c:v>
                </c:pt>
                <c:pt idx="86">
                  <c:v>1440</c:v>
                </c:pt>
                <c:pt idx="87">
                  <c:v>1450</c:v>
                </c:pt>
                <c:pt idx="88">
                  <c:v>1460</c:v>
                </c:pt>
                <c:pt idx="89">
                  <c:v>1470</c:v>
                </c:pt>
                <c:pt idx="90">
                  <c:v>1480</c:v>
                </c:pt>
                <c:pt idx="91">
                  <c:v>1490</c:v>
                </c:pt>
                <c:pt idx="92">
                  <c:v>1500</c:v>
                </c:pt>
                <c:pt idx="93">
                  <c:v>1510</c:v>
                </c:pt>
                <c:pt idx="94">
                  <c:v>1520</c:v>
                </c:pt>
                <c:pt idx="95">
                  <c:v>1530</c:v>
                </c:pt>
                <c:pt idx="96">
                  <c:v>1540</c:v>
                </c:pt>
                <c:pt idx="97">
                  <c:v>1550</c:v>
                </c:pt>
                <c:pt idx="98">
                  <c:v>1560</c:v>
                </c:pt>
                <c:pt idx="99">
                  <c:v>1570</c:v>
                </c:pt>
                <c:pt idx="100">
                  <c:v>1580</c:v>
                </c:pt>
                <c:pt idx="101">
                  <c:v>1590</c:v>
                </c:pt>
                <c:pt idx="102">
                  <c:v>1600</c:v>
                </c:pt>
                <c:pt idx="103">
                  <c:v>1610</c:v>
                </c:pt>
                <c:pt idx="104">
                  <c:v>1620</c:v>
                </c:pt>
                <c:pt idx="105">
                  <c:v>1630</c:v>
                </c:pt>
                <c:pt idx="106">
                  <c:v>1640</c:v>
                </c:pt>
                <c:pt idx="107">
                  <c:v>1650</c:v>
                </c:pt>
                <c:pt idx="108">
                  <c:v>1660</c:v>
                </c:pt>
                <c:pt idx="109">
                  <c:v>1670</c:v>
                </c:pt>
                <c:pt idx="110">
                  <c:v>1680</c:v>
                </c:pt>
                <c:pt idx="111">
                  <c:v>1690</c:v>
                </c:pt>
                <c:pt idx="112">
                  <c:v>1700</c:v>
                </c:pt>
                <c:pt idx="113">
                  <c:v>1710</c:v>
                </c:pt>
                <c:pt idx="114">
                  <c:v>1720</c:v>
                </c:pt>
                <c:pt idx="115">
                  <c:v>1730</c:v>
                </c:pt>
                <c:pt idx="116">
                  <c:v>1740</c:v>
                </c:pt>
                <c:pt idx="117">
                  <c:v>1750</c:v>
                </c:pt>
                <c:pt idx="118">
                  <c:v>1760</c:v>
                </c:pt>
                <c:pt idx="119">
                  <c:v>1770</c:v>
                </c:pt>
                <c:pt idx="120">
                  <c:v>1780</c:v>
                </c:pt>
                <c:pt idx="121">
                  <c:v>1790</c:v>
                </c:pt>
                <c:pt idx="122">
                  <c:v>1800</c:v>
                </c:pt>
                <c:pt idx="123">
                  <c:v>1810</c:v>
                </c:pt>
                <c:pt idx="124">
                  <c:v>1820</c:v>
                </c:pt>
                <c:pt idx="125">
                  <c:v>1830</c:v>
                </c:pt>
                <c:pt idx="126">
                  <c:v>1840</c:v>
                </c:pt>
                <c:pt idx="127">
                  <c:v>1850</c:v>
                </c:pt>
                <c:pt idx="128">
                  <c:v>1860</c:v>
                </c:pt>
                <c:pt idx="129">
                  <c:v>1870</c:v>
                </c:pt>
                <c:pt idx="130">
                  <c:v>1880</c:v>
                </c:pt>
                <c:pt idx="131">
                  <c:v>1890</c:v>
                </c:pt>
                <c:pt idx="132">
                  <c:v>1900</c:v>
                </c:pt>
                <c:pt idx="133">
                  <c:v>1910</c:v>
                </c:pt>
                <c:pt idx="134">
                  <c:v>1920</c:v>
                </c:pt>
                <c:pt idx="135">
                  <c:v>1930</c:v>
                </c:pt>
                <c:pt idx="136">
                  <c:v>1940</c:v>
                </c:pt>
                <c:pt idx="137">
                  <c:v>1950</c:v>
                </c:pt>
                <c:pt idx="138">
                  <c:v>1960</c:v>
                </c:pt>
                <c:pt idx="139">
                  <c:v>1970</c:v>
                </c:pt>
                <c:pt idx="140">
                  <c:v>1980</c:v>
                </c:pt>
                <c:pt idx="141">
                  <c:v>1990</c:v>
                </c:pt>
                <c:pt idx="142">
                  <c:v>2000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6E-4FAA-8D1A-2B0D0574ACB1}"/>
            </c:ext>
          </c:extLst>
        </c:ser>
        <c:ser>
          <c:idx val="4"/>
          <c:order val="2"/>
          <c:spPr>
            <a:ln w="69850">
              <a:solidFill>
                <a:srgbClr val="AAA631"/>
              </a:solidFill>
              <a:prstDash val="sysDash"/>
            </a:ln>
          </c:spPr>
          <c:marker>
            <c:symbol val="none"/>
          </c:marker>
          <c:xVal>
            <c:numRef>
              <c:f>'Boks I.13A'!$E$5:$E$6</c:f>
              <c:numCache>
                <c:formatCode>0%</c:formatCode>
                <c:ptCount val="2"/>
                <c:pt idx="0">
                  <c:v>0.49353966784257502</c:v>
                </c:pt>
                <c:pt idx="1">
                  <c:v>0.51673646946674401</c:v>
                </c:pt>
              </c:numCache>
            </c:numRef>
          </c:xVal>
          <c:yVal>
            <c:numRef>
              <c:f>'Boks I.13A'!$F$5:$F$6</c:f>
              <c:numCache>
                <c:formatCode>0.00</c:formatCode>
                <c:ptCount val="2"/>
                <c:pt idx="0" formatCode="_ * #,##0_ ;_ * \-#,##0_ ;_ * &quot;-&quot;??_ ;_ @_ ">
                  <c:v>0</c:v>
                </c:pt>
                <c:pt idx="1">
                  <c:v>200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F6E-4FAA-8D1A-2B0D0574ACB1}"/>
            </c:ext>
          </c:extLst>
        </c:ser>
        <c:ser>
          <c:idx val="5"/>
          <c:order val="3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'Boks I.13A'!$I$5:$I$6</c:f>
              <c:numCache>
                <c:formatCode>0%</c:formatCode>
                <c:ptCount val="2"/>
                <c:pt idx="0">
                  <c:v>0.7</c:v>
                </c:pt>
                <c:pt idx="1">
                  <c:v>0.7</c:v>
                </c:pt>
              </c:numCache>
            </c:numRef>
          </c:xVal>
          <c:yVal>
            <c:numRef>
              <c:f>'Boks I.13A'!$J$5:$J$6</c:f>
              <c:numCache>
                <c:formatCode>General</c:formatCode>
                <c:ptCount val="2"/>
                <c:pt idx="0">
                  <c:v>0</c:v>
                </c:pt>
                <c:pt idx="1">
                  <c:v>2000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F6E-4FAA-8D1A-2B0D0574ACB1}"/>
            </c:ext>
          </c:extLst>
        </c:ser>
        <c:ser>
          <c:idx val="2"/>
          <c:order val="4"/>
          <c:spPr>
            <a:ln w="69850">
              <a:solidFill>
                <a:srgbClr val="C72336"/>
              </a:solidFill>
              <a:prstDash val="sysDash"/>
            </a:ln>
          </c:spPr>
          <c:marker>
            <c:symbol val="none"/>
          </c:marker>
          <c:xVal>
            <c:numRef>
              <c:f>'Boks I.13A'!$G$5:$G$6</c:f>
              <c:numCache>
                <c:formatCode>0%</c:formatCode>
                <c:ptCount val="2"/>
                <c:pt idx="0">
                  <c:v>0.46799999999999997</c:v>
                </c:pt>
                <c:pt idx="1">
                  <c:v>0.49195796446230294</c:v>
                </c:pt>
              </c:numCache>
            </c:numRef>
          </c:xVal>
          <c:yVal>
            <c:numRef>
              <c:f>'Boks I.13A'!$H$5:$H$6</c:f>
              <c:numCache>
                <c:formatCode>0.00</c:formatCode>
                <c:ptCount val="2"/>
                <c:pt idx="0" formatCode="_ * #,##0_ ;_ * \-#,##0_ ;_ * &quot;-&quot;??_ ;_ @_ ">
                  <c:v>0</c:v>
                </c:pt>
                <c:pt idx="1">
                  <c:v>200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F6E-4FAA-8D1A-2B0D0574A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727744"/>
        <c:axId val="369729536"/>
      </c:scatterChart>
      <c:valAx>
        <c:axId val="369727744"/>
        <c:scaling>
          <c:orientation val="minMax"/>
          <c:max val="0.8"/>
          <c:min val="0.4"/>
        </c:scaling>
        <c:delete val="0"/>
        <c:axPos val="b"/>
        <c:numFmt formatCode="0%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69729536"/>
        <c:crosses val="autoZero"/>
        <c:crossBetween val="midCat"/>
      </c:valAx>
      <c:valAx>
        <c:axId val="369729536"/>
        <c:scaling>
          <c:orientation val="minMax"/>
          <c:max val="20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_ * #,##0_ ;_ * \-#,##0_ ;_ * &quot;-&quot;??_ ;_ @_ 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369727744"/>
        <c:crosses val="autoZero"/>
        <c:crossBetween val="midCat"/>
      </c:val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6.38923657924603E-3"/>
          <c:y val="0.86073390964935903"/>
          <c:w val="0.99126800030115136"/>
          <c:h val="0.1150213259425416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595393836145868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'Boks I.14A'!$B$4</c:f>
              <c:strCache>
                <c:ptCount val="1"/>
                <c:pt idx="0">
                  <c:v> Centrale skøn for CCS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xVal>
            <c:numRef>
              <c:f>'Boks I.14A'!$A$5:$A$147</c:f>
              <c:numCache>
                <c:formatCode>0%</c:formatCode>
                <c:ptCount val="143"/>
                <c:pt idx="1">
                  <c:v>0.49195796446230294</c:v>
                </c:pt>
                <c:pt idx="2">
                  <c:v>0.512354787023655</c:v>
                </c:pt>
                <c:pt idx="3">
                  <c:v>0.51585933508330495</c:v>
                </c:pt>
                <c:pt idx="4">
                  <c:v>0.51936105340508698</c:v>
                </c:pt>
                <c:pt idx="5">
                  <c:v>0.52274239922866006</c:v>
                </c:pt>
                <c:pt idx="6">
                  <c:v>0.52601717371471801</c:v>
                </c:pt>
                <c:pt idx="7">
                  <c:v>0.52919286868792703</c:v>
                </c:pt>
                <c:pt idx="8">
                  <c:v>0.53227613374083704</c:v>
                </c:pt>
                <c:pt idx="9">
                  <c:v>0.53527290499706293</c:v>
                </c:pt>
                <c:pt idx="10">
                  <c:v>0.53818850908744198</c:v>
                </c:pt>
                <c:pt idx="11">
                  <c:v>0.54102774801434594</c:v>
                </c:pt>
                <c:pt idx="12">
                  <c:v>0.54379496914776504</c:v>
                </c:pt>
                <c:pt idx="13">
                  <c:v>0.54649412348252202</c:v>
                </c:pt>
                <c:pt idx="14">
                  <c:v>0.54912881452454798</c:v>
                </c:pt>
                <c:pt idx="15">
                  <c:v>0.55170233961932102</c:v>
                </c:pt>
                <c:pt idx="16">
                  <c:v>0.55421772512760592</c:v>
                </c:pt>
                <c:pt idx="17">
                  <c:v>0.55667775654968099</c:v>
                </c:pt>
                <c:pt idx="18">
                  <c:v>0.55908500446976395</c:v>
                </c:pt>
                <c:pt idx="19">
                  <c:v>0.56144184701716904</c:v>
                </c:pt>
                <c:pt idx="20">
                  <c:v>0.56375048940539996</c:v>
                </c:pt>
                <c:pt idx="21">
                  <c:v>0.56601298100502806</c:v>
                </c:pt>
                <c:pt idx="22">
                  <c:v>0.56823123032329204</c:v>
                </c:pt>
                <c:pt idx="23">
                  <c:v>0.57040701819755102</c:v>
                </c:pt>
                <c:pt idx="24">
                  <c:v>0.57254200946360601</c:v>
                </c:pt>
                <c:pt idx="25">
                  <c:v>0.57463776327257499</c:v>
                </c:pt>
                <c:pt idx="26">
                  <c:v>0.57669574233070098</c:v>
                </c:pt>
                <c:pt idx="27">
                  <c:v>0.57935321245946003</c:v>
                </c:pt>
                <c:pt idx="28">
                  <c:v>0.58260458834656292</c:v>
                </c:pt>
                <c:pt idx="29">
                  <c:v>0.58831074355200297</c:v>
                </c:pt>
                <c:pt idx="30">
                  <c:v>0.60065785047190501</c:v>
                </c:pt>
                <c:pt idx="31">
                  <c:v>0.61216395740863594</c:v>
                </c:pt>
                <c:pt idx="32">
                  <c:v>0.62416897131493798</c:v>
                </c:pt>
                <c:pt idx="33">
                  <c:v>0.63037483929462601</c:v>
                </c:pt>
                <c:pt idx="34">
                  <c:v>0.63604435309664598</c:v>
                </c:pt>
                <c:pt idx="35">
                  <c:v>0.64201608439923608</c:v>
                </c:pt>
                <c:pt idx="36">
                  <c:v>0.6482563164063051</c:v>
                </c:pt>
                <c:pt idx="37">
                  <c:v>0.65389197549309097</c:v>
                </c:pt>
                <c:pt idx="38">
                  <c:v>0.65952139539585497</c:v>
                </c:pt>
                <c:pt idx="39">
                  <c:v>0.66604344774026902</c:v>
                </c:pt>
                <c:pt idx="40">
                  <c:v>0.67164771432577297</c:v>
                </c:pt>
                <c:pt idx="41">
                  <c:v>0.67724719110232601</c:v>
                </c:pt>
                <c:pt idx="42">
                  <c:v>0.68258639963968204</c:v>
                </c:pt>
                <c:pt idx="43">
                  <c:v>0.68570116049755303</c:v>
                </c:pt>
                <c:pt idx="44">
                  <c:v>0.68708271438561497</c:v>
                </c:pt>
                <c:pt idx="45">
                  <c:v>0.6878476724158411</c:v>
                </c:pt>
                <c:pt idx="46">
                  <c:v>0.68860721162287708</c:v>
                </c:pt>
                <c:pt idx="47">
                  <c:v>0.68936150401544494</c:v>
                </c:pt>
                <c:pt idx="48">
                  <c:v>0.690110618761411</c:v>
                </c:pt>
                <c:pt idx="49">
                  <c:v>0.69085462356651506</c:v>
                </c:pt>
                <c:pt idx="50">
                  <c:v>0.69159358472041899</c:v>
                </c:pt>
                <c:pt idx="51">
                  <c:v>0.69232756714094801</c:v>
                </c:pt>
                <c:pt idx="52">
                  <c:v>0.69305663441645293</c:v>
                </c:pt>
                <c:pt idx="53">
                  <c:v>0.69378084884648805</c:v>
                </c:pt>
                <c:pt idx="54">
                  <c:v>0.69450027148084703</c:v>
                </c:pt>
                <c:pt idx="55">
                  <c:v>0.69521496215704004</c:v>
                </c:pt>
                <c:pt idx="56">
                  <c:v>0.69592497953628196</c:v>
                </c:pt>
                <c:pt idx="57">
                  <c:v>0.69663038113808495</c:v>
                </c:pt>
                <c:pt idx="58">
                  <c:v>0.6973312233734249</c:v>
                </c:pt>
                <c:pt idx="59">
                  <c:v>0.69802756157671197</c:v>
                </c:pt>
                <c:pt idx="60">
                  <c:v>0.69871945003647495</c:v>
                </c:pt>
                <c:pt idx="61">
                  <c:v>0.69940694202484499</c:v>
                </c:pt>
                <c:pt idx="62">
                  <c:v>0.70009008982596399</c:v>
                </c:pt>
                <c:pt idx="63">
                  <c:v>0.70076894476329699</c:v>
                </c:pt>
                <c:pt idx="64">
                  <c:v>0.70144355722590002</c:v>
                </c:pt>
                <c:pt idx="65">
                  <c:v>0.70211397669372999</c:v>
                </c:pt>
                <c:pt idx="66">
                  <c:v>0.7027802517619981</c:v>
                </c:pt>
                <c:pt idx="67">
                  <c:v>0.70344243016462005</c:v>
                </c:pt>
                <c:pt idx="68">
                  <c:v>0.70410055879684907</c:v>
                </c:pt>
                <c:pt idx="69">
                  <c:v>0.70475468373698602</c:v>
                </c:pt>
                <c:pt idx="70">
                  <c:v>0.70540485026744504</c:v>
                </c:pt>
                <c:pt idx="71">
                  <c:v>0.70605110289490791</c:v>
                </c:pt>
                <c:pt idx="72">
                  <c:v>0.70669348536989307</c:v>
                </c:pt>
                <c:pt idx="73">
                  <c:v>0.70733204070553501</c:v>
                </c:pt>
                <c:pt idx="74">
                  <c:v>0.707966811195749</c:v>
                </c:pt>
                <c:pt idx="75">
                  <c:v>0.70859783843273905</c:v>
                </c:pt>
                <c:pt idx="76">
                  <c:v>0.70922516332391294</c:v>
                </c:pt>
                <c:pt idx="77">
                  <c:v>0.70984882610820998</c:v>
                </c:pt>
                <c:pt idx="78">
                  <c:v>0.71046886637184803</c:v>
                </c:pt>
                <c:pt idx="79">
                  <c:v>0.71108532306353001</c:v>
                </c:pt>
                <c:pt idx="80">
                  <c:v>0.71169823450921599</c:v>
                </c:pt>
                <c:pt idx="81">
                  <c:v>0.71230763842626699</c:v>
                </c:pt>
                <c:pt idx="82">
                  <c:v>0.71291357193722604</c:v>
                </c:pt>
                <c:pt idx="83">
                  <c:v>0.71351607158308694</c:v>
                </c:pt>
                <c:pt idx="84">
                  <c:v>0.71411517333614105</c:v>
                </c:pt>
                <c:pt idx="85">
                  <c:v>0.71471091261241593</c:v>
                </c:pt>
                <c:pt idx="86">
                  <c:v>0.71530332428363397</c:v>
                </c:pt>
                <c:pt idx="87">
                  <c:v>0.71589244268905505</c:v>
                </c:pt>
                <c:pt idx="88">
                  <c:v>0.71647830164647897</c:v>
                </c:pt>
                <c:pt idx="89">
                  <c:v>0.71706093446321506</c:v>
                </c:pt>
                <c:pt idx="90">
                  <c:v>0.71764037394678593</c:v>
                </c:pt>
                <c:pt idx="91">
                  <c:v>0.71821665241503796</c:v>
                </c:pt>
                <c:pt idx="92">
                  <c:v>0.71878980170612294</c:v>
                </c:pt>
                <c:pt idx="93">
                  <c:v>0.71935985318805096</c:v>
                </c:pt>
                <c:pt idx="94">
                  <c:v>0.71992683776805</c:v>
                </c:pt>
                <c:pt idx="95">
                  <c:v>0.720490785901583</c:v>
                </c:pt>
                <c:pt idx="96">
                  <c:v>0.72105172760113601</c:v>
                </c:pt>
                <c:pt idx="97">
                  <c:v>0.72160969244471507</c:v>
                </c:pt>
                <c:pt idx="98">
                  <c:v>0.72216470958406798</c:v>
                </c:pt>
                <c:pt idx="99">
                  <c:v>0.72271680775276093</c:v>
                </c:pt>
                <c:pt idx="100">
                  <c:v>0.723266015273898</c:v>
                </c:pt>
                <c:pt idx="101">
                  <c:v>0.72381236006772898</c:v>
                </c:pt>
                <c:pt idx="102">
                  <c:v>0.72435586965895693</c:v>
                </c:pt>
                <c:pt idx="103">
                  <c:v>0.72489657118388495</c:v>
                </c:pt>
                <c:pt idx="104">
                  <c:v>0.72543449139734506</c:v>
                </c:pt>
                <c:pt idx="105">
                  <c:v>0.725969656679468</c:v>
                </c:pt>
                <c:pt idx="106">
                  <c:v>0.72650209304220792</c:v>
                </c:pt>
                <c:pt idx="107">
                  <c:v>0.72703182613573503</c:v>
                </c:pt>
                <c:pt idx="108">
                  <c:v>0.72755888125465606</c:v>
                </c:pt>
                <c:pt idx="109">
                  <c:v>0.72808328334403494</c:v>
                </c:pt>
                <c:pt idx="110">
                  <c:v>0.72860505700529898</c:v>
                </c:pt>
                <c:pt idx="111">
                  <c:v>0.72912422650193909</c:v>
                </c:pt>
                <c:pt idx="112">
                  <c:v>0.72964081576513196</c:v>
                </c:pt>
                <c:pt idx="113">
                  <c:v>0.73015484839913691</c:v>
                </c:pt>
                <c:pt idx="114">
                  <c:v>0.73066634768660998</c:v>
                </c:pt>
                <c:pt idx="115">
                  <c:v>0.73117533659378298</c:v>
                </c:pt>
                <c:pt idx="116">
                  <c:v>0.731681837775493</c:v>
                </c:pt>
                <c:pt idx="117">
                  <c:v>0.73218587358007992</c:v>
                </c:pt>
                <c:pt idx="118">
                  <c:v>0.73268746605420398</c:v>
                </c:pt>
                <c:pt idx="119">
                  <c:v>0.73318663694753494</c:v>
                </c:pt>
                <c:pt idx="120">
                  <c:v>0.73368340771726293</c:v>
                </c:pt>
                <c:pt idx="121">
                  <c:v>0.73417779953262696</c:v>
                </c:pt>
                <c:pt idx="122">
                  <c:v>0.73466983327921997</c:v>
                </c:pt>
                <c:pt idx="123">
                  <c:v>0.73515952956327002</c:v>
                </c:pt>
                <c:pt idx="124">
                  <c:v>0.73564690871578908</c:v>
                </c:pt>
                <c:pt idx="125">
                  <c:v>0.73613199079662195</c:v>
                </c:pt>
                <c:pt idx="126">
                  <c:v>0.73661479559844489</c:v>
                </c:pt>
                <c:pt idx="127">
                  <c:v>0.73709534265062404</c:v>
                </c:pt>
                <c:pt idx="128">
                  <c:v>0.73757365122303697</c:v>
                </c:pt>
                <c:pt idx="129">
                  <c:v>0.7380497403297529</c:v>
                </c:pt>
                <c:pt idx="130">
                  <c:v>0.73852362873271704</c:v>
                </c:pt>
                <c:pt idx="131">
                  <c:v>0.73899533494525604</c:v>
                </c:pt>
                <c:pt idx="132">
                  <c:v>0.73946487723560195</c:v>
                </c:pt>
                <c:pt idx="133">
                  <c:v>0.73993227363028102</c:v>
                </c:pt>
                <c:pt idx="134">
                  <c:v>0.74039754191745999</c:v>
                </c:pt>
                <c:pt idx="135">
                  <c:v>0.74086069965019707</c:v>
                </c:pt>
                <c:pt idx="136">
                  <c:v>0.74132176414970008</c:v>
                </c:pt>
                <c:pt idx="137">
                  <c:v>0.74178075250839404</c:v>
                </c:pt>
                <c:pt idx="138">
                  <c:v>0.74223768159304304</c:v>
                </c:pt>
                <c:pt idx="139">
                  <c:v>0.74269256804776107</c:v>
                </c:pt>
                <c:pt idx="140">
                  <c:v>0.74314542829696295</c:v>
                </c:pt>
                <c:pt idx="141">
                  <c:v>0.74359627854825405</c:v>
                </c:pt>
                <c:pt idx="142">
                  <c:v>0.74404513479527912</c:v>
                </c:pt>
              </c:numCache>
            </c:numRef>
          </c:xVal>
          <c:yVal>
            <c:numRef>
              <c:f>'Boks I.14A'!$B$5:$B$147</c:f>
              <c:numCache>
                <c:formatCode>0.00</c:formatCode>
                <c:ptCount val="143"/>
                <c:pt idx="1">
                  <c:v>200</c:v>
                </c:pt>
                <c:pt idx="2">
                  <c:v>300</c:v>
                </c:pt>
                <c:pt idx="3">
                  <c:v>320</c:v>
                </c:pt>
                <c:pt idx="4">
                  <c:v>340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420</c:v>
                </c:pt>
                <c:pt idx="9">
                  <c:v>440</c:v>
                </c:pt>
                <c:pt idx="10">
                  <c:v>460</c:v>
                </c:pt>
                <c:pt idx="11">
                  <c:v>480</c:v>
                </c:pt>
                <c:pt idx="12">
                  <c:v>500</c:v>
                </c:pt>
                <c:pt idx="13">
                  <c:v>520</c:v>
                </c:pt>
                <c:pt idx="14">
                  <c:v>540</c:v>
                </c:pt>
                <c:pt idx="15">
                  <c:v>560</c:v>
                </c:pt>
                <c:pt idx="16">
                  <c:v>580</c:v>
                </c:pt>
                <c:pt idx="17">
                  <c:v>600</c:v>
                </c:pt>
                <c:pt idx="18">
                  <c:v>620</c:v>
                </c:pt>
                <c:pt idx="19">
                  <c:v>640</c:v>
                </c:pt>
                <c:pt idx="20">
                  <c:v>660</c:v>
                </c:pt>
                <c:pt idx="21">
                  <c:v>680</c:v>
                </c:pt>
                <c:pt idx="22">
                  <c:v>700</c:v>
                </c:pt>
                <c:pt idx="23">
                  <c:v>720</c:v>
                </c:pt>
                <c:pt idx="24">
                  <c:v>740</c:v>
                </c:pt>
                <c:pt idx="25">
                  <c:v>760</c:v>
                </c:pt>
                <c:pt idx="26">
                  <c:v>780</c:v>
                </c:pt>
                <c:pt idx="27">
                  <c:v>800</c:v>
                </c:pt>
                <c:pt idx="28">
                  <c:v>820</c:v>
                </c:pt>
                <c:pt idx="29">
                  <c:v>840</c:v>
                </c:pt>
                <c:pt idx="30">
                  <c:v>860</c:v>
                </c:pt>
                <c:pt idx="31">
                  <c:v>880</c:v>
                </c:pt>
                <c:pt idx="32">
                  <c:v>900</c:v>
                </c:pt>
                <c:pt idx="33">
                  <c:v>910</c:v>
                </c:pt>
                <c:pt idx="34">
                  <c:v>920</c:v>
                </c:pt>
                <c:pt idx="35">
                  <c:v>930</c:v>
                </c:pt>
                <c:pt idx="36">
                  <c:v>940</c:v>
                </c:pt>
                <c:pt idx="37">
                  <c:v>950</c:v>
                </c:pt>
                <c:pt idx="38">
                  <c:v>960</c:v>
                </c:pt>
                <c:pt idx="39">
                  <c:v>970</c:v>
                </c:pt>
                <c:pt idx="40">
                  <c:v>980</c:v>
                </c:pt>
                <c:pt idx="41">
                  <c:v>990</c:v>
                </c:pt>
                <c:pt idx="42">
                  <c:v>1000</c:v>
                </c:pt>
                <c:pt idx="43">
                  <c:v>1010</c:v>
                </c:pt>
                <c:pt idx="44">
                  <c:v>1020</c:v>
                </c:pt>
                <c:pt idx="45">
                  <c:v>1030</c:v>
                </c:pt>
                <c:pt idx="46">
                  <c:v>1040</c:v>
                </c:pt>
                <c:pt idx="47">
                  <c:v>1050</c:v>
                </c:pt>
                <c:pt idx="48">
                  <c:v>1060</c:v>
                </c:pt>
                <c:pt idx="49">
                  <c:v>1070</c:v>
                </c:pt>
                <c:pt idx="50">
                  <c:v>1080</c:v>
                </c:pt>
                <c:pt idx="51">
                  <c:v>1090</c:v>
                </c:pt>
                <c:pt idx="52">
                  <c:v>1100</c:v>
                </c:pt>
                <c:pt idx="53">
                  <c:v>1110</c:v>
                </c:pt>
                <c:pt idx="54">
                  <c:v>1120</c:v>
                </c:pt>
                <c:pt idx="55">
                  <c:v>1130</c:v>
                </c:pt>
                <c:pt idx="56">
                  <c:v>1140</c:v>
                </c:pt>
                <c:pt idx="57">
                  <c:v>1150</c:v>
                </c:pt>
                <c:pt idx="58">
                  <c:v>1160</c:v>
                </c:pt>
                <c:pt idx="59">
                  <c:v>1170</c:v>
                </c:pt>
                <c:pt idx="60">
                  <c:v>1180</c:v>
                </c:pt>
                <c:pt idx="61">
                  <c:v>1190</c:v>
                </c:pt>
                <c:pt idx="62">
                  <c:v>1200</c:v>
                </c:pt>
                <c:pt idx="63">
                  <c:v>1210</c:v>
                </c:pt>
                <c:pt idx="64">
                  <c:v>1220</c:v>
                </c:pt>
                <c:pt idx="65">
                  <c:v>1230</c:v>
                </c:pt>
                <c:pt idx="66">
                  <c:v>1240</c:v>
                </c:pt>
                <c:pt idx="67">
                  <c:v>1250</c:v>
                </c:pt>
                <c:pt idx="68">
                  <c:v>1260</c:v>
                </c:pt>
                <c:pt idx="69">
                  <c:v>1270</c:v>
                </c:pt>
                <c:pt idx="70">
                  <c:v>1280</c:v>
                </c:pt>
                <c:pt idx="71">
                  <c:v>1290</c:v>
                </c:pt>
                <c:pt idx="72">
                  <c:v>1300</c:v>
                </c:pt>
                <c:pt idx="73">
                  <c:v>1310</c:v>
                </c:pt>
                <c:pt idx="74">
                  <c:v>1320</c:v>
                </c:pt>
                <c:pt idx="75">
                  <c:v>1330</c:v>
                </c:pt>
                <c:pt idx="76">
                  <c:v>1340</c:v>
                </c:pt>
                <c:pt idx="77">
                  <c:v>1350</c:v>
                </c:pt>
                <c:pt idx="78">
                  <c:v>1360</c:v>
                </c:pt>
                <c:pt idx="79">
                  <c:v>1370</c:v>
                </c:pt>
                <c:pt idx="80">
                  <c:v>1380</c:v>
                </c:pt>
                <c:pt idx="81">
                  <c:v>1390</c:v>
                </c:pt>
                <c:pt idx="82">
                  <c:v>1400</c:v>
                </c:pt>
                <c:pt idx="83">
                  <c:v>1410</c:v>
                </c:pt>
                <c:pt idx="84">
                  <c:v>1420</c:v>
                </c:pt>
                <c:pt idx="85">
                  <c:v>1430</c:v>
                </c:pt>
                <c:pt idx="86">
                  <c:v>1440</c:v>
                </c:pt>
                <c:pt idx="87">
                  <c:v>1450</c:v>
                </c:pt>
                <c:pt idx="88">
                  <c:v>1460</c:v>
                </c:pt>
                <c:pt idx="89">
                  <c:v>1470</c:v>
                </c:pt>
                <c:pt idx="90">
                  <c:v>1480</c:v>
                </c:pt>
                <c:pt idx="91">
                  <c:v>1490</c:v>
                </c:pt>
                <c:pt idx="92">
                  <c:v>1500</c:v>
                </c:pt>
                <c:pt idx="93">
                  <c:v>1510</c:v>
                </c:pt>
                <c:pt idx="94">
                  <c:v>1520</c:v>
                </c:pt>
                <c:pt idx="95">
                  <c:v>1530</c:v>
                </c:pt>
                <c:pt idx="96">
                  <c:v>1540</c:v>
                </c:pt>
                <c:pt idx="97">
                  <c:v>1550</c:v>
                </c:pt>
                <c:pt idx="98">
                  <c:v>1560</c:v>
                </c:pt>
                <c:pt idx="99">
                  <c:v>1570</c:v>
                </c:pt>
                <c:pt idx="100">
                  <c:v>1580</c:v>
                </c:pt>
                <c:pt idx="101">
                  <c:v>1590</c:v>
                </c:pt>
                <c:pt idx="102">
                  <c:v>1600</c:v>
                </c:pt>
                <c:pt idx="103">
                  <c:v>1610</c:v>
                </c:pt>
                <c:pt idx="104">
                  <c:v>1620</c:v>
                </c:pt>
                <c:pt idx="105">
                  <c:v>1630</c:v>
                </c:pt>
                <c:pt idx="106">
                  <c:v>1640</c:v>
                </c:pt>
                <c:pt idx="107">
                  <c:v>1650</c:v>
                </c:pt>
                <c:pt idx="108">
                  <c:v>1660</c:v>
                </c:pt>
                <c:pt idx="109">
                  <c:v>1670</c:v>
                </c:pt>
                <c:pt idx="110">
                  <c:v>1680</c:v>
                </c:pt>
                <c:pt idx="111">
                  <c:v>1690</c:v>
                </c:pt>
                <c:pt idx="112">
                  <c:v>1700</c:v>
                </c:pt>
                <c:pt idx="113">
                  <c:v>1710</c:v>
                </c:pt>
                <c:pt idx="114">
                  <c:v>1720</c:v>
                </c:pt>
                <c:pt idx="115">
                  <c:v>1730</c:v>
                </c:pt>
                <c:pt idx="116">
                  <c:v>1740</c:v>
                </c:pt>
                <c:pt idx="117">
                  <c:v>1750</c:v>
                </c:pt>
                <c:pt idx="118">
                  <c:v>1760</c:v>
                </c:pt>
                <c:pt idx="119">
                  <c:v>1770</c:v>
                </c:pt>
                <c:pt idx="120">
                  <c:v>1780</c:v>
                </c:pt>
                <c:pt idx="121">
                  <c:v>1790</c:v>
                </c:pt>
                <c:pt idx="122">
                  <c:v>1800</c:v>
                </c:pt>
                <c:pt idx="123">
                  <c:v>1810</c:v>
                </c:pt>
                <c:pt idx="124">
                  <c:v>1820</c:v>
                </c:pt>
                <c:pt idx="125">
                  <c:v>1830</c:v>
                </c:pt>
                <c:pt idx="126">
                  <c:v>1840</c:v>
                </c:pt>
                <c:pt idx="127">
                  <c:v>1850</c:v>
                </c:pt>
                <c:pt idx="128">
                  <c:v>1860</c:v>
                </c:pt>
                <c:pt idx="129">
                  <c:v>1870</c:v>
                </c:pt>
                <c:pt idx="130">
                  <c:v>1880</c:v>
                </c:pt>
                <c:pt idx="131">
                  <c:v>1890</c:v>
                </c:pt>
                <c:pt idx="132">
                  <c:v>1900</c:v>
                </c:pt>
                <c:pt idx="133">
                  <c:v>1910</c:v>
                </c:pt>
                <c:pt idx="134">
                  <c:v>1920</c:v>
                </c:pt>
                <c:pt idx="135">
                  <c:v>1930</c:v>
                </c:pt>
                <c:pt idx="136">
                  <c:v>1940</c:v>
                </c:pt>
                <c:pt idx="137">
                  <c:v>1950</c:v>
                </c:pt>
                <c:pt idx="138">
                  <c:v>1960</c:v>
                </c:pt>
                <c:pt idx="139">
                  <c:v>1970</c:v>
                </c:pt>
                <c:pt idx="140">
                  <c:v>1980</c:v>
                </c:pt>
                <c:pt idx="141">
                  <c:v>1990</c:v>
                </c:pt>
                <c:pt idx="142">
                  <c:v>2000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D0-4391-85DD-9816117A8C05}"/>
            </c:ext>
          </c:extLst>
        </c:ser>
        <c:ser>
          <c:idx val="1"/>
          <c:order val="1"/>
          <c:tx>
            <c:strRef>
              <c:f>'Boks I.14A'!$D$4</c:f>
              <c:strCache>
                <c:ptCount val="1"/>
                <c:pt idx="0">
                  <c:v> Lavere pris på CCS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xVal>
            <c:numRef>
              <c:f>'Boks I.14A'!$C$5:$C$147</c:f>
              <c:numCache>
                <c:formatCode>0%</c:formatCode>
                <c:ptCount val="143"/>
                <c:pt idx="1">
                  <c:v>0.49195796446230294</c:v>
                </c:pt>
                <c:pt idx="2">
                  <c:v>0.512354787023655</c:v>
                </c:pt>
                <c:pt idx="3">
                  <c:v>0.51585933508330495</c:v>
                </c:pt>
                <c:pt idx="4">
                  <c:v>0.51936105340508698</c:v>
                </c:pt>
                <c:pt idx="5">
                  <c:v>0.52274239922866006</c:v>
                </c:pt>
                <c:pt idx="6">
                  <c:v>0.52601717371471801</c:v>
                </c:pt>
                <c:pt idx="7">
                  <c:v>0.52919286868792703</c:v>
                </c:pt>
                <c:pt idx="8">
                  <c:v>0.53227613374083704</c:v>
                </c:pt>
                <c:pt idx="9">
                  <c:v>0.53527290499706293</c:v>
                </c:pt>
                <c:pt idx="10">
                  <c:v>0.53818850908744198</c:v>
                </c:pt>
                <c:pt idx="11">
                  <c:v>0.54102774801434594</c:v>
                </c:pt>
                <c:pt idx="12">
                  <c:v>0.54379496914776504</c:v>
                </c:pt>
                <c:pt idx="13">
                  <c:v>0.55328628168551997</c:v>
                </c:pt>
                <c:pt idx="14">
                  <c:v>0.57082552724136304</c:v>
                </c:pt>
                <c:pt idx="15">
                  <c:v>0.59027342282463502</c:v>
                </c:pt>
                <c:pt idx="16">
                  <c:v>0.60880272971409899</c:v>
                </c:pt>
                <c:pt idx="17">
                  <c:v>0.62781137133654608</c:v>
                </c:pt>
                <c:pt idx="18">
                  <c:v>0.64248975911613104</c:v>
                </c:pt>
                <c:pt idx="19">
                  <c:v>0.64818629210085998</c:v>
                </c:pt>
                <c:pt idx="20">
                  <c:v>0.65262050341941102</c:v>
                </c:pt>
                <c:pt idx="21">
                  <c:v>0.65667173960289504</c:v>
                </c:pt>
                <c:pt idx="22">
                  <c:v>0.65905240949237098</c:v>
                </c:pt>
                <c:pt idx="23">
                  <c:v>0.661071068855136</c:v>
                </c:pt>
                <c:pt idx="24">
                  <c:v>0.66305372619052605</c:v>
                </c:pt>
                <c:pt idx="25">
                  <c:v>0.66500171703011701</c:v>
                </c:pt>
                <c:pt idx="26">
                  <c:v>0.66691626224255696</c:v>
                </c:pt>
                <c:pt idx="27">
                  <c:v>0.66879851149651404</c:v>
                </c:pt>
                <c:pt idx="28">
                  <c:v>0.67064954910080898</c:v>
                </c:pt>
                <c:pt idx="29">
                  <c:v>0.67247039924965601</c:v>
                </c:pt>
                <c:pt idx="30">
                  <c:v>0.67426203074480895</c:v>
                </c:pt>
                <c:pt idx="31">
                  <c:v>0.67602536125646095</c:v>
                </c:pt>
                <c:pt idx="32">
                  <c:v>0.67776126117600699</c:v>
                </c:pt>
                <c:pt idx="33">
                  <c:v>0.67860047587843697</c:v>
                </c:pt>
                <c:pt idx="34">
                  <c:v>0.67942990134215608</c:v>
                </c:pt>
                <c:pt idx="35">
                  <c:v>0.68025309607743401</c:v>
                </c:pt>
                <c:pt idx="36">
                  <c:v>0.68107015167051099</c:v>
                </c:pt>
                <c:pt idx="37">
                  <c:v>0.68188115749194689</c:v>
                </c:pt>
                <c:pt idx="38">
                  <c:v>0.6826862007752329</c:v>
                </c:pt>
                <c:pt idx="39">
                  <c:v>0.68348536669180804</c:v>
                </c:pt>
                <c:pt idx="40">
                  <c:v>0.68427873842279596</c:v>
                </c:pt>
                <c:pt idx="41">
                  <c:v>0.68506639722751894</c:v>
                </c:pt>
                <c:pt idx="42">
                  <c:v>0.6858484225090361</c:v>
                </c:pt>
                <c:pt idx="43">
                  <c:v>0.68662489187681897</c:v>
                </c:pt>
                <c:pt idx="44">
                  <c:v>0.68739588120668504</c:v>
                </c:pt>
                <c:pt idx="45">
                  <c:v>0.68816146469822204</c:v>
                </c:pt>
                <c:pt idx="46">
                  <c:v>0.68892171492971499</c:v>
                </c:pt>
                <c:pt idx="47">
                  <c:v>0.68967670291077798</c:v>
                </c:pt>
                <c:pt idx="48">
                  <c:v>0.69042649813276702</c:v>
                </c:pt>
                <c:pt idx="49">
                  <c:v>0.69117116861709504</c:v>
                </c:pt>
                <c:pt idx="50">
                  <c:v>0.69191078096155589</c:v>
                </c:pt>
                <c:pt idx="51">
                  <c:v>0.69264540038474098</c:v>
                </c:pt>
                <c:pt idx="52">
                  <c:v>0.69337509076863602</c:v>
                </c:pt>
                <c:pt idx="53">
                  <c:v>0.69409991469950594</c:v>
                </c:pt>
                <c:pt idx="54">
                  <c:v>0.69481993350713911</c:v>
                </c:pt>
                <c:pt idx="55">
                  <c:v>0.69553520730249307</c:v>
                </c:pt>
                <c:pt idx="56">
                  <c:v>0.69624579501389605</c:v>
                </c:pt>
                <c:pt idx="57">
                  <c:v>0.69695175442177104</c:v>
                </c:pt>
                <c:pt idx="58">
                  <c:v>0.697653142192039</c:v>
                </c:pt>
                <c:pt idx="59">
                  <c:v>0.69835001390820095</c:v>
                </c:pt>
                <c:pt idx="60">
                  <c:v>0.69904242410219297</c:v>
                </c:pt>
                <c:pt idx="61">
                  <c:v>0.69973042628403503</c:v>
                </c:pt>
                <c:pt idx="62">
                  <c:v>0.70041407297039793</c:v>
                </c:pt>
                <c:pt idx="63">
                  <c:v>0.7010934157120241</c:v>
                </c:pt>
                <c:pt idx="64">
                  <c:v>0.70176850512016897</c:v>
                </c:pt>
                <c:pt idx="65">
                  <c:v>0.70243939089202001</c:v>
                </c:pt>
                <c:pt idx="66">
                  <c:v>0.70310612183519294</c:v>
                </c:pt>
                <c:pt idx="67">
                  <c:v>0.70376874589132599</c:v>
                </c:pt>
                <c:pt idx="68">
                  <c:v>0.70442731015877602</c:v>
                </c:pt>
                <c:pt idx="69">
                  <c:v>0.70508186091452396</c:v>
                </c:pt>
                <c:pt idx="70">
                  <c:v>0.70573244363528498</c:v>
                </c:pt>
                <c:pt idx="71">
                  <c:v>0.70637910301782691</c:v>
                </c:pt>
                <c:pt idx="72">
                  <c:v>0.70702188299861102</c:v>
                </c:pt>
                <c:pt idx="73">
                  <c:v>0.70766082677268993</c:v>
                </c:pt>
                <c:pt idx="74">
                  <c:v>0.70829597681197198</c:v>
                </c:pt>
                <c:pt idx="75">
                  <c:v>0.70892737488283697</c:v>
                </c:pt>
                <c:pt idx="76">
                  <c:v>0.70955506206312402</c:v>
                </c:pt>
                <c:pt idx="77">
                  <c:v>0.710179078758579</c:v>
                </c:pt>
                <c:pt idx="78">
                  <c:v>0.71079946471864508</c:v>
                </c:pt>
                <c:pt idx="79">
                  <c:v>0.71141625905184303</c:v>
                </c:pt>
                <c:pt idx="80">
                  <c:v>0.71202950024052203</c:v>
                </c:pt>
                <c:pt idx="81">
                  <c:v>0.71263922615516706</c:v>
                </c:pt>
                <c:pt idx="82">
                  <c:v>0.71324547406822003</c:v>
                </c:pt>
                <c:pt idx="83">
                  <c:v>0.7138482806674401</c:v>
                </c:pt>
                <c:pt idx="84">
                  <c:v>0.71444768206883191</c:v>
                </c:pt>
                <c:pt idx="85">
                  <c:v>0.71504371382912391</c:v>
                </c:pt>
                <c:pt idx="86">
                  <c:v>0.71563641095790298</c:v>
                </c:pt>
                <c:pt idx="87">
                  <c:v>0.71622580792929791</c:v>
                </c:pt>
                <c:pt idx="88">
                  <c:v>0.71681193869329707</c:v>
                </c:pt>
                <c:pt idx="89">
                  <c:v>0.71739483668674897</c:v>
                </c:pt>
                <c:pt idx="90">
                  <c:v>0.71797453484397811</c:v>
                </c:pt>
                <c:pt idx="91">
                  <c:v>0.71855106560709903</c:v>
                </c:pt>
                <c:pt idx="92">
                  <c:v>0.71912446093594296</c:v>
                </c:pt>
                <c:pt idx="93">
                  <c:v>0.71969475231782098</c:v>
                </c:pt>
                <c:pt idx="94">
                  <c:v>0.72026197077679899</c:v>
                </c:pt>
                <c:pt idx="95">
                  <c:v>0.72082614688286795</c:v>
                </c:pt>
                <c:pt idx="96">
                  <c:v>0.72138731076072105</c:v>
                </c:pt>
                <c:pt idx="97">
                  <c:v>0.72194549209834902</c:v>
                </c:pt>
                <c:pt idx="98">
                  <c:v>0.72250072015530709</c:v>
                </c:pt>
                <c:pt idx="99">
                  <c:v>0.72305302377080594</c:v>
                </c:pt>
                <c:pt idx="100">
                  <c:v>0.723602431371549</c:v>
                </c:pt>
                <c:pt idx="101">
                  <c:v>0.72414897097929998</c:v>
                </c:pt>
                <c:pt idx="102">
                  <c:v>0.72469267021832495</c:v>
                </c:pt>
                <c:pt idx="103">
                  <c:v>0.72523355632252107</c:v>
                </c:pt>
                <c:pt idx="104">
                  <c:v>0.72577165614244388</c:v>
                </c:pt>
                <c:pt idx="105">
                  <c:v>0.72630699615205296</c:v>
                </c:pt>
                <c:pt idx="106">
                  <c:v>0.72683960245534707</c:v>
                </c:pt>
                <c:pt idx="107">
                  <c:v>0.72736950079275797</c:v>
                </c:pt>
                <c:pt idx="108">
                  <c:v>0.72789671654742305</c:v>
                </c:pt>
                <c:pt idx="109">
                  <c:v>0.72842127475124097</c:v>
                </c:pt>
                <c:pt idx="110">
                  <c:v>0.72894320009082092</c:v>
                </c:pt>
                <c:pt idx="111">
                  <c:v>0.72946251691322705</c:v>
                </c:pt>
                <c:pt idx="112">
                  <c:v>0.72997924923159996</c:v>
                </c:pt>
                <c:pt idx="113">
                  <c:v>0.73049342073064394</c:v>
                </c:pt>
                <c:pt idx="114">
                  <c:v>0.731005054771941</c:v>
                </c:pt>
                <c:pt idx="115">
                  <c:v>0.731514174399154</c:v>
                </c:pt>
                <c:pt idx="116">
                  <c:v>0.73202080234312006</c:v>
                </c:pt>
                <c:pt idx="117">
                  <c:v>0.73252496102675801</c:v>
                </c:pt>
                <c:pt idx="118">
                  <c:v>0.73302667256993304</c:v>
                </c:pt>
                <c:pt idx="119">
                  <c:v>0.73352595879413796</c:v>
                </c:pt>
                <c:pt idx="120">
                  <c:v>0.73402284122707495</c:v>
                </c:pt>
                <c:pt idx="121">
                  <c:v>0.73451734110721001</c:v>
                </c:pt>
                <c:pt idx="122">
                  <c:v>0.73500947938806505</c:v>
                </c:pt>
                <c:pt idx="123">
                  <c:v>0.73549927674668292</c:v>
                </c:pt>
                <c:pt idx="124">
                  <c:v>0.73598675357125598</c:v>
                </c:pt>
                <c:pt idx="125">
                  <c:v>0.73647192999012201</c:v>
                </c:pt>
                <c:pt idx="126">
                  <c:v>0.73695482585905292</c:v>
                </c:pt>
                <c:pt idx="127">
                  <c:v>0.73743546076939892</c:v>
                </c:pt>
                <c:pt idx="128">
                  <c:v>0.73791385405187393</c:v>
                </c:pt>
                <c:pt idx="129">
                  <c:v>0.73839002478032001</c:v>
                </c:pt>
                <c:pt idx="130">
                  <c:v>0.73886399177533602</c:v>
                </c:pt>
                <c:pt idx="131">
                  <c:v>0.73933577360786695</c:v>
                </c:pt>
                <c:pt idx="132">
                  <c:v>0.73980538860273692</c:v>
                </c:pt>
                <c:pt idx="133">
                  <c:v>0.74027285484201699</c:v>
                </c:pt>
                <c:pt idx="134">
                  <c:v>0.74073819016844988</c:v>
                </c:pt>
                <c:pt idx="135">
                  <c:v>0.74120141218868896</c:v>
                </c:pt>
                <c:pt idx="136">
                  <c:v>0.74166253827654993</c:v>
                </c:pt>
                <c:pt idx="137">
                  <c:v>0.74212158557615193</c:v>
                </c:pt>
                <c:pt idx="138">
                  <c:v>0.74257857100503299</c:v>
                </c:pt>
                <c:pt idx="139">
                  <c:v>0.74303351125714201</c:v>
                </c:pt>
                <c:pt idx="140">
                  <c:v>0.74348642280584898</c:v>
                </c:pt>
                <c:pt idx="141">
                  <c:v>0.74393732190684903</c:v>
                </c:pt>
                <c:pt idx="142">
                  <c:v>0.7443862246010281</c:v>
                </c:pt>
              </c:numCache>
            </c:numRef>
          </c:xVal>
          <c:yVal>
            <c:numRef>
              <c:f>'Boks I.14A'!$D$5:$D$147</c:f>
              <c:numCache>
                <c:formatCode>0.00</c:formatCode>
                <c:ptCount val="143"/>
                <c:pt idx="1">
                  <c:v>200</c:v>
                </c:pt>
                <c:pt idx="2">
                  <c:v>300</c:v>
                </c:pt>
                <c:pt idx="3">
                  <c:v>320</c:v>
                </c:pt>
                <c:pt idx="4">
                  <c:v>340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420</c:v>
                </c:pt>
                <c:pt idx="9">
                  <c:v>440</c:v>
                </c:pt>
                <c:pt idx="10">
                  <c:v>460</c:v>
                </c:pt>
                <c:pt idx="11">
                  <c:v>480</c:v>
                </c:pt>
                <c:pt idx="12">
                  <c:v>500</c:v>
                </c:pt>
                <c:pt idx="13">
                  <c:v>520</c:v>
                </c:pt>
                <c:pt idx="14">
                  <c:v>540</c:v>
                </c:pt>
                <c:pt idx="15">
                  <c:v>560</c:v>
                </c:pt>
                <c:pt idx="16">
                  <c:v>580</c:v>
                </c:pt>
                <c:pt idx="17">
                  <c:v>600</c:v>
                </c:pt>
                <c:pt idx="18">
                  <c:v>620</c:v>
                </c:pt>
                <c:pt idx="19">
                  <c:v>640</c:v>
                </c:pt>
                <c:pt idx="20">
                  <c:v>660</c:v>
                </c:pt>
                <c:pt idx="21">
                  <c:v>680</c:v>
                </c:pt>
                <c:pt idx="22">
                  <c:v>700</c:v>
                </c:pt>
                <c:pt idx="23">
                  <c:v>720</c:v>
                </c:pt>
                <c:pt idx="24">
                  <c:v>740</c:v>
                </c:pt>
                <c:pt idx="25">
                  <c:v>760</c:v>
                </c:pt>
                <c:pt idx="26">
                  <c:v>780</c:v>
                </c:pt>
                <c:pt idx="27">
                  <c:v>800</c:v>
                </c:pt>
                <c:pt idx="28">
                  <c:v>820</c:v>
                </c:pt>
                <c:pt idx="29">
                  <c:v>840</c:v>
                </c:pt>
                <c:pt idx="30">
                  <c:v>860</c:v>
                </c:pt>
                <c:pt idx="31">
                  <c:v>880</c:v>
                </c:pt>
                <c:pt idx="32">
                  <c:v>900</c:v>
                </c:pt>
                <c:pt idx="33">
                  <c:v>910</c:v>
                </c:pt>
                <c:pt idx="34">
                  <c:v>920</c:v>
                </c:pt>
                <c:pt idx="35">
                  <c:v>930</c:v>
                </c:pt>
                <c:pt idx="36">
                  <c:v>940</c:v>
                </c:pt>
                <c:pt idx="37">
                  <c:v>950</c:v>
                </c:pt>
                <c:pt idx="38">
                  <c:v>960</c:v>
                </c:pt>
                <c:pt idx="39">
                  <c:v>970</c:v>
                </c:pt>
                <c:pt idx="40">
                  <c:v>980</c:v>
                </c:pt>
                <c:pt idx="41">
                  <c:v>990</c:v>
                </c:pt>
                <c:pt idx="42">
                  <c:v>1000</c:v>
                </c:pt>
                <c:pt idx="43">
                  <c:v>1010</c:v>
                </c:pt>
                <c:pt idx="44">
                  <c:v>1020</c:v>
                </c:pt>
                <c:pt idx="45">
                  <c:v>1030</c:v>
                </c:pt>
                <c:pt idx="46">
                  <c:v>1040</c:v>
                </c:pt>
                <c:pt idx="47">
                  <c:v>1050</c:v>
                </c:pt>
                <c:pt idx="48">
                  <c:v>1060</c:v>
                </c:pt>
                <c:pt idx="49">
                  <c:v>1070</c:v>
                </c:pt>
                <c:pt idx="50">
                  <c:v>1080</c:v>
                </c:pt>
                <c:pt idx="51">
                  <c:v>1090</c:v>
                </c:pt>
                <c:pt idx="52">
                  <c:v>1100</c:v>
                </c:pt>
                <c:pt idx="53">
                  <c:v>1110</c:v>
                </c:pt>
                <c:pt idx="54">
                  <c:v>1120</c:v>
                </c:pt>
                <c:pt idx="55">
                  <c:v>1130</c:v>
                </c:pt>
                <c:pt idx="56">
                  <c:v>1140</c:v>
                </c:pt>
                <c:pt idx="57">
                  <c:v>1150</c:v>
                </c:pt>
                <c:pt idx="58">
                  <c:v>1160</c:v>
                </c:pt>
                <c:pt idx="59">
                  <c:v>1170</c:v>
                </c:pt>
                <c:pt idx="60">
                  <c:v>1180</c:v>
                </c:pt>
                <c:pt idx="61">
                  <c:v>1190</c:v>
                </c:pt>
                <c:pt idx="62">
                  <c:v>1200</c:v>
                </c:pt>
                <c:pt idx="63">
                  <c:v>1210</c:v>
                </c:pt>
                <c:pt idx="64">
                  <c:v>1220</c:v>
                </c:pt>
                <c:pt idx="65">
                  <c:v>1230</c:v>
                </c:pt>
                <c:pt idx="66">
                  <c:v>1240</c:v>
                </c:pt>
                <c:pt idx="67">
                  <c:v>1250</c:v>
                </c:pt>
                <c:pt idx="68">
                  <c:v>1260</c:v>
                </c:pt>
                <c:pt idx="69">
                  <c:v>1270</c:v>
                </c:pt>
                <c:pt idx="70">
                  <c:v>1280</c:v>
                </c:pt>
                <c:pt idx="71">
                  <c:v>1290</c:v>
                </c:pt>
                <c:pt idx="72">
                  <c:v>1300</c:v>
                </c:pt>
                <c:pt idx="73">
                  <c:v>1310</c:v>
                </c:pt>
                <c:pt idx="74">
                  <c:v>1320</c:v>
                </c:pt>
                <c:pt idx="75">
                  <c:v>1330</c:v>
                </c:pt>
                <c:pt idx="76">
                  <c:v>1340</c:v>
                </c:pt>
                <c:pt idx="77">
                  <c:v>1350</c:v>
                </c:pt>
                <c:pt idx="78">
                  <c:v>1360</c:v>
                </c:pt>
                <c:pt idx="79">
                  <c:v>1370</c:v>
                </c:pt>
                <c:pt idx="80">
                  <c:v>1380</c:v>
                </c:pt>
                <c:pt idx="81">
                  <c:v>1390</c:v>
                </c:pt>
                <c:pt idx="82">
                  <c:v>1400</c:v>
                </c:pt>
                <c:pt idx="83">
                  <c:v>1410</c:v>
                </c:pt>
                <c:pt idx="84">
                  <c:v>1420</c:v>
                </c:pt>
                <c:pt idx="85">
                  <c:v>1430</c:v>
                </c:pt>
                <c:pt idx="86">
                  <c:v>1440</c:v>
                </c:pt>
                <c:pt idx="87">
                  <c:v>1450</c:v>
                </c:pt>
                <c:pt idx="88">
                  <c:v>1460</c:v>
                </c:pt>
                <c:pt idx="89">
                  <c:v>1470</c:v>
                </c:pt>
                <c:pt idx="90">
                  <c:v>1480</c:v>
                </c:pt>
                <c:pt idx="91">
                  <c:v>1490</c:v>
                </c:pt>
                <c:pt idx="92">
                  <c:v>1500</c:v>
                </c:pt>
                <c:pt idx="93">
                  <c:v>1510</c:v>
                </c:pt>
                <c:pt idx="94">
                  <c:v>1520</c:v>
                </c:pt>
                <c:pt idx="95">
                  <c:v>1530</c:v>
                </c:pt>
                <c:pt idx="96">
                  <c:v>1540</c:v>
                </c:pt>
                <c:pt idx="97">
                  <c:v>1550</c:v>
                </c:pt>
                <c:pt idx="98">
                  <c:v>1560</c:v>
                </c:pt>
                <c:pt idx="99">
                  <c:v>1570</c:v>
                </c:pt>
                <c:pt idx="100">
                  <c:v>1580</c:v>
                </c:pt>
                <c:pt idx="101">
                  <c:v>1590</c:v>
                </c:pt>
                <c:pt idx="102">
                  <c:v>1600</c:v>
                </c:pt>
                <c:pt idx="103">
                  <c:v>1610</c:v>
                </c:pt>
                <c:pt idx="104">
                  <c:v>1620</c:v>
                </c:pt>
                <c:pt idx="105">
                  <c:v>1630</c:v>
                </c:pt>
                <c:pt idx="106">
                  <c:v>1640</c:v>
                </c:pt>
                <c:pt idx="107">
                  <c:v>1650</c:v>
                </c:pt>
                <c:pt idx="108">
                  <c:v>1660</c:v>
                </c:pt>
                <c:pt idx="109">
                  <c:v>1670</c:v>
                </c:pt>
                <c:pt idx="110">
                  <c:v>1680</c:v>
                </c:pt>
                <c:pt idx="111">
                  <c:v>1690</c:v>
                </c:pt>
                <c:pt idx="112">
                  <c:v>1700</c:v>
                </c:pt>
                <c:pt idx="113">
                  <c:v>1710</c:v>
                </c:pt>
                <c:pt idx="114">
                  <c:v>1720</c:v>
                </c:pt>
                <c:pt idx="115">
                  <c:v>1730</c:v>
                </c:pt>
                <c:pt idx="116">
                  <c:v>1740</c:v>
                </c:pt>
                <c:pt idx="117">
                  <c:v>1750</c:v>
                </c:pt>
                <c:pt idx="118">
                  <c:v>1760</c:v>
                </c:pt>
                <c:pt idx="119">
                  <c:v>1770</c:v>
                </c:pt>
                <c:pt idx="120">
                  <c:v>1780</c:v>
                </c:pt>
                <c:pt idx="121">
                  <c:v>1790</c:v>
                </c:pt>
                <c:pt idx="122">
                  <c:v>1800</c:v>
                </c:pt>
                <c:pt idx="123">
                  <c:v>1810</c:v>
                </c:pt>
                <c:pt idx="124">
                  <c:v>1820</c:v>
                </c:pt>
                <c:pt idx="125">
                  <c:v>1830</c:v>
                </c:pt>
                <c:pt idx="126">
                  <c:v>1840</c:v>
                </c:pt>
                <c:pt idx="127">
                  <c:v>1850</c:v>
                </c:pt>
                <c:pt idx="128">
                  <c:v>1860</c:v>
                </c:pt>
                <c:pt idx="129">
                  <c:v>1870</c:v>
                </c:pt>
                <c:pt idx="130">
                  <c:v>1880</c:v>
                </c:pt>
                <c:pt idx="131">
                  <c:v>1890</c:v>
                </c:pt>
                <c:pt idx="132">
                  <c:v>1900</c:v>
                </c:pt>
                <c:pt idx="133">
                  <c:v>1910</c:v>
                </c:pt>
                <c:pt idx="134">
                  <c:v>1920</c:v>
                </c:pt>
                <c:pt idx="135">
                  <c:v>1930</c:v>
                </c:pt>
                <c:pt idx="136">
                  <c:v>1940</c:v>
                </c:pt>
                <c:pt idx="137">
                  <c:v>1950</c:v>
                </c:pt>
                <c:pt idx="138">
                  <c:v>1960</c:v>
                </c:pt>
                <c:pt idx="139">
                  <c:v>1970</c:v>
                </c:pt>
                <c:pt idx="140">
                  <c:v>1980</c:v>
                </c:pt>
                <c:pt idx="141">
                  <c:v>1990</c:v>
                </c:pt>
                <c:pt idx="142">
                  <c:v>2000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D0-4391-85DD-9816117A8C05}"/>
            </c:ext>
          </c:extLst>
        </c:ser>
        <c:ser>
          <c:idx val="2"/>
          <c:order val="2"/>
          <c:tx>
            <c:strRef>
              <c:f>'Boks I.14A'!$F$4</c:f>
              <c:strCache>
                <c:ptCount val="1"/>
                <c:pt idx="0">
                  <c:v> Mindre potentiale for CCS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xVal>
            <c:numRef>
              <c:f>'Boks I.14A'!$E$5:$E$147</c:f>
              <c:numCache>
                <c:formatCode>0%</c:formatCode>
                <c:ptCount val="143"/>
                <c:pt idx="1">
                  <c:v>0.49195796446230294</c:v>
                </c:pt>
                <c:pt idx="2">
                  <c:v>0.512354787023655</c:v>
                </c:pt>
                <c:pt idx="3">
                  <c:v>0.51585933508330495</c:v>
                </c:pt>
                <c:pt idx="4">
                  <c:v>0.51936105340508698</c:v>
                </c:pt>
                <c:pt idx="5">
                  <c:v>0.52274239922866006</c:v>
                </c:pt>
                <c:pt idx="6">
                  <c:v>0.52601717371471801</c:v>
                </c:pt>
                <c:pt idx="7">
                  <c:v>0.52919286868792703</c:v>
                </c:pt>
                <c:pt idx="8">
                  <c:v>0.53227613374083704</c:v>
                </c:pt>
                <c:pt idx="9">
                  <c:v>0.53527290499706293</c:v>
                </c:pt>
                <c:pt idx="10">
                  <c:v>0.53818850908744198</c:v>
                </c:pt>
                <c:pt idx="11">
                  <c:v>0.54102774801434594</c:v>
                </c:pt>
                <c:pt idx="12">
                  <c:v>0.54379496914776504</c:v>
                </c:pt>
                <c:pt idx="13">
                  <c:v>0.54649412348252202</c:v>
                </c:pt>
                <c:pt idx="14">
                  <c:v>0.54912881452454798</c:v>
                </c:pt>
                <c:pt idx="15">
                  <c:v>0.55170233961932102</c:v>
                </c:pt>
                <c:pt idx="16">
                  <c:v>0.55421772512760592</c:v>
                </c:pt>
                <c:pt idx="17">
                  <c:v>0.55667775654968099</c:v>
                </c:pt>
                <c:pt idx="18">
                  <c:v>0.55908500446976395</c:v>
                </c:pt>
                <c:pt idx="19">
                  <c:v>0.56144184701716904</c:v>
                </c:pt>
                <c:pt idx="20">
                  <c:v>0.56375048940539996</c:v>
                </c:pt>
                <c:pt idx="21">
                  <c:v>0.56601298100502806</c:v>
                </c:pt>
                <c:pt idx="22">
                  <c:v>0.56823123032329204</c:v>
                </c:pt>
                <c:pt idx="23">
                  <c:v>0.57040701819755102</c:v>
                </c:pt>
                <c:pt idx="24">
                  <c:v>0.57254200946360601</c:v>
                </c:pt>
                <c:pt idx="25">
                  <c:v>0.57463776327257499</c:v>
                </c:pt>
                <c:pt idx="26">
                  <c:v>0.57669574233070098</c:v>
                </c:pt>
                <c:pt idx="27">
                  <c:v>0.57935321245946003</c:v>
                </c:pt>
                <c:pt idx="28">
                  <c:v>0.58260458834656292</c:v>
                </c:pt>
                <c:pt idx="29">
                  <c:v>0.58696965932396994</c:v>
                </c:pt>
                <c:pt idx="30">
                  <c:v>0.59773239412846801</c:v>
                </c:pt>
                <c:pt idx="31">
                  <c:v>0.60794472158272095</c:v>
                </c:pt>
                <c:pt idx="32">
                  <c:v>0.618675883832285</c:v>
                </c:pt>
                <c:pt idx="33">
                  <c:v>0.62359668120096601</c:v>
                </c:pt>
                <c:pt idx="34">
                  <c:v>0.62851257518753101</c:v>
                </c:pt>
                <c:pt idx="35">
                  <c:v>0.63118623297607801</c:v>
                </c:pt>
                <c:pt idx="36">
                  <c:v>0.63268765944122896</c:v>
                </c:pt>
                <c:pt idx="37">
                  <c:v>0.63418074722523599</c:v>
                </c:pt>
                <c:pt idx="38">
                  <c:v>0.63566504581784</c:v>
                </c:pt>
                <c:pt idx="39">
                  <c:v>0.63714067672083496</c:v>
                </c:pt>
                <c:pt idx="40">
                  <c:v>0.63891580982418394</c:v>
                </c:pt>
                <c:pt idx="41">
                  <c:v>0.64037407716305594</c:v>
                </c:pt>
                <c:pt idx="42">
                  <c:v>0.64182397560979598</c:v>
                </c:pt>
                <c:pt idx="43">
                  <c:v>0.643265664887121</c:v>
                </c:pt>
                <c:pt idx="44">
                  <c:v>0.64469925304529896</c:v>
                </c:pt>
                <c:pt idx="45">
                  <c:v>0.64551379065182701</c:v>
                </c:pt>
                <c:pt idx="46">
                  <c:v>0.64632227326977998</c:v>
                </c:pt>
                <c:pt idx="47">
                  <c:v>0.64712488579094096</c:v>
                </c:pt>
                <c:pt idx="48">
                  <c:v>0.64792170982714892</c:v>
                </c:pt>
                <c:pt idx="49">
                  <c:v>0.64871282519250795</c:v>
                </c:pt>
                <c:pt idx="50">
                  <c:v>0.64949830996082403</c:v>
                </c:pt>
                <c:pt idx="51">
                  <c:v>0.650278240520752</c:v>
                </c:pt>
                <c:pt idx="52">
                  <c:v>0.65105269162860391</c:v>
                </c:pt>
                <c:pt idx="53">
                  <c:v>0.65182173645905395</c:v>
                </c:pt>
                <c:pt idx="54">
                  <c:v>0.652585446653836</c:v>
                </c:pt>
                <c:pt idx="55">
                  <c:v>0.65334389236841406</c:v>
                </c:pt>
                <c:pt idx="56">
                  <c:v>0.65409714231687299</c:v>
                </c:pt>
                <c:pt idx="57">
                  <c:v>0.65484526381500996</c:v>
                </c:pt>
                <c:pt idx="58">
                  <c:v>0.65558832282171808</c:v>
                </c:pt>
                <c:pt idx="59">
                  <c:v>0.65632638397880005</c:v>
                </c:pt>
                <c:pt idx="60">
                  <c:v>0.65705951064921098</c:v>
                </c:pt>
                <c:pt idx="61">
                  <c:v>0.65778776495387004</c:v>
                </c:pt>
                <c:pt idx="62">
                  <c:v>0.65851120780701</c:v>
                </c:pt>
                <c:pt idx="63">
                  <c:v>0.65922989895026507</c:v>
                </c:pt>
                <c:pt idx="64">
                  <c:v>0.65994389698540501</c:v>
                </c:pt>
                <c:pt idx="65">
                  <c:v>0.66065325940589603</c:v>
                </c:pt>
                <c:pt idx="66">
                  <c:v>0.66135804262727904</c:v>
                </c:pt>
                <c:pt idx="67">
                  <c:v>0.66205830201639704</c:v>
                </c:pt>
                <c:pt idx="68">
                  <c:v>0.66275409191960999</c:v>
                </c:pt>
                <c:pt idx="69">
                  <c:v>0.66344546568993801</c:v>
                </c:pt>
                <c:pt idx="70">
                  <c:v>0.66413247571322198</c:v>
                </c:pt>
                <c:pt idx="71">
                  <c:v>0.66481517343340002</c:v>
                </c:pt>
                <c:pt idx="72">
                  <c:v>0.66549360937681201</c:v>
                </c:pt>
                <c:pt idx="73">
                  <c:v>0.66616783317568706</c:v>
                </c:pt>
                <c:pt idx="74">
                  <c:v>0.66683789359078804</c:v>
                </c:pt>
                <c:pt idx="75">
                  <c:v>0.66750383853329498</c:v>
                </c:pt>
                <c:pt idx="76">
                  <c:v>0.66816571508587697</c:v>
                </c:pt>
                <c:pt idx="77">
                  <c:v>0.66882356952306599</c:v>
                </c:pt>
                <c:pt idx="78">
                  <c:v>0.66947744733097292</c:v>
                </c:pt>
                <c:pt idx="79">
                  <c:v>0.67012739322623405</c:v>
                </c:pt>
                <c:pt idx="80">
                  <c:v>0.67077345117443399</c:v>
                </c:pt>
                <c:pt idx="81">
                  <c:v>0.67141566440780909</c:v>
                </c:pt>
                <c:pt idx="82">
                  <c:v>0.67205407544243601</c:v>
                </c:pt>
                <c:pt idx="83">
                  <c:v>0.6726887260948109</c:v>
                </c:pt>
                <c:pt idx="84">
                  <c:v>0.67331965749789902</c:v>
                </c:pt>
                <c:pt idx="85">
                  <c:v>0.67394691011664409</c:v>
                </c:pt>
                <c:pt idx="86">
                  <c:v>0.67457052376388804</c:v>
                </c:pt>
                <c:pt idx="87">
                  <c:v>0.67519053761162195</c:v>
                </c:pt>
                <c:pt idx="88">
                  <c:v>0.67580699020824098</c:v>
                </c:pt>
                <c:pt idx="89">
                  <c:v>0.67641991949460301</c:v>
                </c:pt>
                <c:pt idx="90">
                  <c:v>0.67702936281040604</c:v>
                </c:pt>
                <c:pt idx="91">
                  <c:v>0.67763535691169907</c:v>
                </c:pt>
                <c:pt idx="92">
                  <c:v>0.67823793798214993</c:v>
                </c:pt>
                <c:pt idx="93">
                  <c:v>0.67883714164505904</c:v>
                </c:pt>
                <c:pt idx="94">
                  <c:v>0.67943300297501497</c:v>
                </c:pt>
                <c:pt idx="95">
                  <c:v>0.68002555650914598</c:v>
                </c:pt>
                <c:pt idx="96">
                  <c:v>0.68061483625812502</c:v>
                </c:pt>
                <c:pt idx="97">
                  <c:v>0.68120087571673593</c:v>
                </c:pt>
                <c:pt idx="98">
                  <c:v>0.68178370787423803</c:v>
                </c:pt>
                <c:pt idx="99">
                  <c:v>0.68236336522433305</c:v>
                </c:pt>
                <c:pt idx="100">
                  <c:v>0.682939879774904</c:v>
                </c:pt>
                <c:pt idx="101">
                  <c:v>0.68351328305744896</c:v>
                </c:pt>
                <c:pt idx="102">
                  <c:v>0.68408360613621699</c:v>
                </c:pt>
                <c:pt idx="103">
                  <c:v>0.68465087961717996</c:v>
                </c:pt>
                <c:pt idx="104">
                  <c:v>0.68521513365661901</c:v>
                </c:pt>
                <c:pt idx="105">
                  <c:v>0.68577639796955903</c:v>
                </c:pt>
                <c:pt idx="106">
                  <c:v>0.68633470183796508</c:v>
                </c:pt>
                <c:pt idx="107">
                  <c:v>0.68689007411868408</c:v>
                </c:pt>
                <c:pt idx="108">
                  <c:v>0.68744254325118304</c:v>
                </c:pt>
                <c:pt idx="109">
                  <c:v>0.6879921372650899</c:v>
                </c:pt>
                <c:pt idx="110">
                  <c:v>0.68853888378750394</c:v>
                </c:pt>
                <c:pt idx="111">
                  <c:v>0.68908281005015493</c:v>
                </c:pt>
                <c:pt idx="112">
                  <c:v>0.68962394289631301</c:v>
                </c:pt>
                <c:pt idx="113">
                  <c:v>0.69016230878761209</c:v>
                </c:pt>
                <c:pt idx="114">
                  <c:v>0.69069793381056899</c:v>
                </c:pt>
                <c:pt idx="115">
                  <c:v>0.69123084368308796</c:v>
                </c:pt>
                <c:pt idx="116">
                  <c:v>0.69176106376063795</c:v>
                </c:pt>
                <c:pt idx="117">
                  <c:v>0.692288619042431</c:v>
                </c:pt>
                <c:pt idx="118">
                  <c:v>0.69281353417732006</c:v>
                </c:pt>
                <c:pt idx="119">
                  <c:v>0.69333583346963001</c:v>
                </c:pt>
                <c:pt idx="120">
                  <c:v>0.69385554088482393</c:v>
                </c:pt>
                <c:pt idx="121">
                  <c:v>0.69437268005500796</c:v>
                </c:pt>
                <c:pt idx="122">
                  <c:v>0.69488727428433195</c:v>
                </c:pt>
                <c:pt idx="123">
                  <c:v>0.69539934655430202</c:v>
                </c:pt>
                <c:pt idx="124">
                  <c:v>0.69590891952882994</c:v>
                </c:pt>
                <c:pt idx="125">
                  <c:v>0.69641601555934296</c:v>
                </c:pt>
                <c:pt idx="126">
                  <c:v>0.6969206566896371</c:v>
                </c:pt>
                <c:pt idx="127">
                  <c:v>0.69742286466070103</c:v>
                </c:pt>
                <c:pt idx="128">
                  <c:v>0.69792266091537802</c:v>
                </c:pt>
                <c:pt idx="129">
                  <c:v>0.69842006660296807</c:v>
                </c:pt>
                <c:pt idx="130">
                  <c:v>0.69891510258367906</c:v>
                </c:pt>
                <c:pt idx="131">
                  <c:v>0.69940778943303994</c:v>
                </c:pt>
                <c:pt idx="132">
                  <c:v>0.69989814744615397</c:v>
                </c:pt>
                <c:pt idx="133">
                  <c:v>0.70038619664189794</c:v>
                </c:pt>
                <c:pt idx="134">
                  <c:v>0.70087195676703407</c:v>
                </c:pt>
                <c:pt idx="135">
                  <c:v>0.70135544730019905</c:v>
                </c:pt>
                <c:pt idx="136">
                  <c:v>0.70183668745586603</c:v>
                </c:pt>
                <c:pt idx="137">
                  <c:v>0.70231569618815004</c:v>
                </c:pt>
                <c:pt idx="138">
                  <c:v>0.70279249219460194</c:v>
                </c:pt>
                <c:pt idx="139">
                  <c:v>0.70326709391988007</c:v>
                </c:pt>
                <c:pt idx="140">
                  <c:v>0.70373951955938596</c:v>
                </c:pt>
                <c:pt idx="141">
                  <c:v>0.70420978706274795</c:v>
                </c:pt>
                <c:pt idx="142">
                  <c:v>0.70467791413736802</c:v>
                </c:pt>
              </c:numCache>
            </c:numRef>
          </c:xVal>
          <c:yVal>
            <c:numRef>
              <c:f>'Boks I.14A'!$F$5:$F$147</c:f>
              <c:numCache>
                <c:formatCode>0.00</c:formatCode>
                <c:ptCount val="143"/>
                <c:pt idx="1">
                  <c:v>200</c:v>
                </c:pt>
                <c:pt idx="2">
                  <c:v>300</c:v>
                </c:pt>
                <c:pt idx="3">
                  <c:v>320</c:v>
                </c:pt>
                <c:pt idx="4">
                  <c:v>340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420</c:v>
                </c:pt>
                <c:pt idx="9">
                  <c:v>440</c:v>
                </c:pt>
                <c:pt idx="10">
                  <c:v>460</c:v>
                </c:pt>
                <c:pt idx="11">
                  <c:v>480</c:v>
                </c:pt>
                <c:pt idx="12">
                  <c:v>500</c:v>
                </c:pt>
                <c:pt idx="13">
                  <c:v>520</c:v>
                </c:pt>
                <c:pt idx="14">
                  <c:v>540</c:v>
                </c:pt>
                <c:pt idx="15">
                  <c:v>560</c:v>
                </c:pt>
                <c:pt idx="16">
                  <c:v>580</c:v>
                </c:pt>
                <c:pt idx="17">
                  <c:v>600</c:v>
                </c:pt>
                <c:pt idx="18">
                  <c:v>620</c:v>
                </c:pt>
                <c:pt idx="19">
                  <c:v>640</c:v>
                </c:pt>
                <c:pt idx="20">
                  <c:v>660</c:v>
                </c:pt>
                <c:pt idx="21">
                  <c:v>680</c:v>
                </c:pt>
                <c:pt idx="22">
                  <c:v>700</c:v>
                </c:pt>
                <c:pt idx="23">
                  <c:v>720</c:v>
                </c:pt>
                <c:pt idx="24">
                  <c:v>740</c:v>
                </c:pt>
                <c:pt idx="25">
                  <c:v>760</c:v>
                </c:pt>
                <c:pt idx="26">
                  <c:v>780</c:v>
                </c:pt>
                <c:pt idx="27">
                  <c:v>800</c:v>
                </c:pt>
                <c:pt idx="28">
                  <c:v>820</c:v>
                </c:pt>
                <c:pt idx="29">
                  <c:v>840</c:v>
                </c:pt>
                <c:pt idx="30">
                  <c:v>860</c:v>
                </c:pt>
                <c:pt idx="31">
                  <c:v>880</c:v>
                </c:pt>
                <c:pt idx="32">
                  <c:v>900</c:v>
                </c:pt>
                <c:pt idx="33">
                  <c:v>910</c:v>
                </c:pt>
                <c:pt idx="34">
                  <c:v>920</c:v>
                </c:pt>
                <c:pt idx="35">
                  <c:v>930</c:v>
                </c:pt>
                <c:pt idx="36">
                  <c:v>940</c:v>
                </c:pt>
                <c:pt idx="37">
                  <c:v>950</c:v>
                </c:pt>
                <c:pt idx="38">
                  <c:v>960</c:v>
                </c:pt>
                <c:pt idx="39">
                  <c:v>970</c:v>
                </c:pt>
                <c:pt idx="40">
                  <c:v>980</c:v>
                </c:pt>
                <c:pt idx="41">
                  <c:v>990</c:v>
                </c:pt>
                <c:pt idx="42">
                  <c:v>1000</c:v>
                </c:pt>
                <c:pt idx="43">
                  <c:v>1010</c:v>
                </c:pt>
                <c:pt idx="44">
                  <c:v>1020</c:v>
                </c:pt>
                <c:pt idx="45">
                  <c:v>1030</c:v>
                </c:pt>
                <c:pt idx="46">
                  <c:v>1040</c:v>
                </c:pt>
                <c:pt idx="47">
                  <c:v>1050</c:v>
                </c:pt>
                <c:pt idx="48">
                  <c:v>1060</c:v>
                </c:pt>
                <c:pt idx="49">
                  <c:v>1070</c:v>
                </c:pt>
                <c:pt idx="50">
                  <c:v>1080</c:v>
                </c:pt>
                <c:pt idx="51">
                  <c:v>1090</c:v>
                </c:pt>
                <c:pt idx="52">
                  <c:v>1100</c:v>
                </c:pt>
                <c:pt idx="53">
                  <c:v>1110</c:v>
                </c:pt>
                <c:pt idx="54">
                  <c:v>1120</c:v>
                </c:pt>
                <c:pt idx="55">
                  <c:v>1130</c:v>
                </c:pt>
                <c:pt idx="56">
                  <c:v>1140</c:v>
                </c:pt>
                <c:pt idx="57">
                  <c:v>1150</c:v>
                </c:pt>
                <c:pt idx="58">
                  <c:v>1160</c:v>
                </c:pt>
                <c:pt idx="59">
                  <c:v>1170</c:v>
                </c:pt>
                <c:pt idx="60">
                  <c:v>1180</c:v>
                </c:pt>
                <c:pt idx="61">
                  <c:v>1190</c:v>
                </c:pt>
                <c:pt idx="62">
                  <c:v>1200</c:v>
                </c:pt>
                <c:pt idx="63">
                  <c:v>1210</c:v>
                </c:pt>
                <c:pt idx="64">
                  <c:v>1220</c:v>
                </c:pt>
                <c:pt idx="65">
                  <c:v>1230</c:v>
                </c:pt>
                <c:pt idx="66">
                  <c:v>1240</c:v>
                </c:pt>
                <c:pt idx="67">
                  <c:v>1250</c:v>
                </c:pt>
                <c:pt idx="68">
                  <c:v>1260</c:v>
                </c:pt>
                <c:pt idx="69">
                  <c:v>1270</c:v>
                </c:pt>
                <c:pt idx="70">
                  <c:v>1280</c:v>
                </c:pt>
                <c:pt idx="71">
                  <c:v>1290</c:v>
                </c:pt>
                <c:pt idx="72">
                  <c:v>1300</c:v>
                </c:pt>
                <c:pt idx="73">
                  <c:v>1310</c:v>
                </c:pt>
                <c:pt idx="74">
                  <c:v>1320</c:v>
                </c:pt>
                <c:pt idx="75">
                  <c:v>1330</c:v>
                </c:pt>
                <c:pt idx="76">
                  <c:v>1340</c:v>
                </c:pt>
                <c:pt idx="77">
                  <c:v>1350</c:v>
                </c:pt>
                <c:pt idx="78">
                  <c:v>1360</c:v>
                </c:pt>
                <c:pt idx="79">
                  <c:v>1370</c:v>
                </c:pt>
                <c:pt idx="80">
                  <c:v>1380</c:v>
                </c:pt>
                <c:pt idx="81">
                  <c:v>1390</c:v>
                </c:pt>
                <c:pt idx="82">
                  <c:v>1400</c:v>
                </c:pt>
                <c:pt idx="83">
                  <c:v>1410</c:v>
                </c:pt>
                <c:pt idx="84">
                  <c:v>1420</c:v>
                </c:pt>
                <c:pt idx="85">
                  <c:v>1430</c:v>
                </c:pt>
                <c:pt idx="86">
                  <c:v>1440</c:v>
                </c:pt>
                <c:pt idx="87">
                  <c:v>1450</c:v>
                </c:pt>
                <c:pt idx="88">
                  <c:v>1460</c:v>
                </c:pt>
                <c:pt idx="89">
                  <c:v>1470</c:v>
                </c:pt>
                <c:pt idx="90">
                  <c:v>1480</c:v>
                </c:pt>
                <c:pt idx="91">
                  <c:v>1490</c:v>
                </c:pt>
                <c:pt idx="92">
                  <c:v>1500</c:v>
                </c:pt>
                <c:pt idx="93">
                  <c:v>1510</c:v>
                </c:pt>
                <c:pt idx="94">
                  <c:v>1520</c:v>
                </c:pt>
                <c:pt idx="95">
                  <c:v>1530</c:v>
                </c:pt>
                <c:pt idx="96">
                  <c:v>1540</c:v>
                </c:pt>
                <c:pt idx="97">
                  <c:v>1550</c:v>
                </c:pt>
                <c:pt idx="98">
                  <c:v>1560</c:v>
                </c:pt>
                <c:pt idx="99">
                  <c:v>1570</c:v>
                </c:pt>
                <c:pt idx="100">
                  <c:v>1580</c:v>
                </c:pt>
                <c:pt idx="101">
                  <c:v>1590</c:v>
                </c:pt>
                <c:pt idx="102">
                  <c:v>1600</c:v>
                </c:pt>
                <c:pt idx="103">
                  <c:v>1610</c:v>
                </c:pt>
                <c:pt idx="104">
                  <c:v>1620</c:v>
                </c:pt>
                <c:pt idx="105">
                  <c:v>1630</c:v>
                </c:pt>
                <c:pt idx="106">
                  <c:v>1640</c:v>
                </c:pt>
                <c:pt idx="107">
                  <c:v>1650</c:v>
                </c:pt>
                <c:pt idx="108">
                  <c:v>1660</c:v>
                </c:pt>
                <c:pt idx="109">
                  <c:v>1670</c:v>
                </c:pt>
                <c:pt idx="110">
                  <c:v>1680</c:v>
                </c:pt>
                <c:pt idx="111">
                  <c:v>1690</c:v>
                </c:pt>
                <c:pt idx="112">
                  <c:v>1700</c:v>
                </c:pt>
                <c:pt idx="113">
                  <c:v>1710</c:v>
                </c:pt>
                <c:pt idx="114">
                  <c:v>1720</c:v>
                </c:pt>
                <c:pt idx="115">
                  <c:v>1730</c:v>
                </c:pt>
                <c:pt idx="116">
                  <c:v>1740</c:v>
                </c:pt>
                <c:pt idx="117">
                  <c:v>1750</c:v>
                </c:pt>
                <c:pt idx="118">
                  <c:v>1760</c:v>
                </c:pt>
                <c:pt idx="119">
                  <c:v>1770</c:v>
                </c:pt>
                <c:pt idx="120">
                  <c:v>1780</c:v>
                </c:pt>
                <c:pt idx="121">
                  <c:v>1790</c:v>
                </c:pt>
                <c:pt idx="122">
                  <c:v>1800</c:v>
                </c:pt>
                <c:pt idx="123">
                  <c:v>1810</c:v>
                </c:pt>
                <c:pt idx="124">
                  <c:v>1820</c:v>
                </c:pt>
                <c:pt idx="125">
                  <c:v>1830</c:v>
                </c:pt>
                <c:pt idx="126">
                  <c:v>1840</c:v>
                </c:pt>
                <c:pt idx="127">
                  <c:v>1850</c:v>
                </c:pt>
                <c:pt idx="128">
                  <c:v>1860</c:v>
                </c:pt>
                <c:pt idx="129">
                  <c:v>1870</c:v>
                </c:pt>
                <c:pt idx="130">
                  <c:v>1880</c:v>
                </c:pt>
                <c:pt idx="131">
                  <c:v>1890</c:v>
                </c:pt>
                <c:pt idx="132">
                  <c:v>1900</c:v>
                </c:pt>
                <c:pt idx="133">
                  <c:v>1910</c:v>
                </c:pt>
                <c:pt idx="134">
                  <c:v>1920</c:v>
                </c:pt>
                <c:pt idx="135">
                  <c:v>1930</c:v>
                </c:pt>
                <c:pt idx="136">
                  <c:v>1940</c:v>
                </c:pt>
                <c:pt idx="137">
                  <c:v>1950</c:v>
                </c:pt>
                <c:pt idx="138">
                  <c:v>1960</c:v>
                </c:pt>
                <c:pt idx="139">
                  <c:v>1970</c:v>
                </c:pt>
                <c:pt idx="140">
                  <c:v>1980</c:v>
                </c:pt>
                <c:pt idx="141">
                  <c:v>1990</c:v>
                </c:pt>
                <c:pt idx="142">
                  <c:v>2000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ED0-4391-85DD-9816117A8C05}"/>
            </c:ext>
          </c:extLst>
        </c:ser>
        <c:ser>
          <c:idx val="3"/>
          <c:order val="3"/>
          <c:tx>
            <c:strRef>
              <c:f>'Boks I.14A'!$H$4</c:f>
              <c:strCache>
                <c:ptCount val="1"/>
                <c:pt idx="0">
                  <c:v> Ingen CCS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xVal>
            <c:numRef>
              <c:f>'Boks I.14A'!$G$5:$G$147</c:f>
              <c:numCache>
                <c:formatCode>0%</c:formatCode>
                <c:ptCount val="143"/>
                <c:pt idx="1">
                  <c:v>0.49195796769267702</c:v>
                </c:pt>
                <c:pt idx="2">
                  <c:v>0.512354789887146</c:v>
                </c:pt>
                <c:pt idx="3">
                  <c:v>0.515859337897832</c:v>
                </c:pt>
                <c:pt idx="4">
                  <c:v>0.519361056312165</c:v>
                </c:pt>
                <c:pt idx="5">
                  <c:v>0.52274240222745705</c:v>
                </c:pt>
                <c:pt idx="6">
                  <c:v>0.52601717680688098</c:v>
                </c:pt>
                <c:pt idx="7">
                  <c:v>0.52919287187508102</c:v>
                </c:pt>
                <c:pt idx="8">
                  <c:v>0.53227613702465904</c:v>
                </c:pt>
                <c:pt idx="9">
                  <c:v>0.53527290837920904</c:v>
                </c:pt>
                <c:pt idx="10">
                  <c:v>0.53818851256957601</c:v>
                </c:pt>
                <c:pt idx="11">
                  <c:v>0.54102775159812699</c:v>
                </c:pt>
                <c:pt idx="12">
                  <c:v>0.543794972834861</c:v>
                </c:pt>
                <c:pt idx="13">
                  <c:v>0.54649412727458102</c:v>
                </c:pt>
                <c:pt idx="14">
                  <c:v>0.54912881842322503</c:v>
                </c:pt>
                <c:pt idx="15">
                  <c:v>0.55170234362624904</c:v>
                </c:pt>
                <c:pt idx="16">
                  <c:v>0.55421772924440904</c:v>
                </c:pt>
                <c:pt idx="17">
                  <c:v>0.55667776077796804</c:v>
                </c:pt>
                <c:pt idx="18">
                  <c:v>0.55908500881113299</c:v>
                </c:pt>
                <c:pt idx="19">
                  <c:v>0.56144185147318704</c:v>
                </c:pt>
                <c:pt idx="20">
                  <c:v>0.56375049397761801</c:v>
                </c:pt>
                <c:pt idx="21">
                  <c:v>0.56601298569497305</c:v>
                </c:pt>
                <c:pt idx="22">
                  <c:v>0.56823123513246399</c:v>
                </c:pt>
                <c:pt idx="23">
                  <c:v>0.57040702312742897</c:v>
                </c:pt>
                <c:pt idx="24">
                  <c:v>0.57254201451562303</c:v>
                </c:pt>
                <c:pt idx="25">
                  <c:v>0.57463776844815495</c:v>
                </c:pt>
                <c:pt idx="26">
                  <c:v>0.57669574763121001</c:v>
                </c:pt>
                <c:pt idx="27">
                  <c:v>0.57871732651013696</c:v>
                </c:pt>
                <c:pt idx="28">
                  <c:v>0.58070379862126598</c:v>
                </c:pt>
                <c:pt idx="29">
                  <c:v>0.58265638318082091</c:v>
                </c:pt>
                <c:pt idx="30">
                  <c:v>0.58457623100968592</c:v>
                </c:pt>
                <c:pt idx="31">
                  <c:v>0.58646442987323399</c:v>
                </c:pt>
                <c:pt idx="32">
                  <c:v>0.58832200930435197</c:v>
                </c:pt>
                <c:pt idx="33">
                  <c:v>0.58924251929885596</c:v>
                </c:pt>
                <c:pt idx="34">
                  <c:v>0.59015180725598304</c:v>
                </c:pt>
                <c:pt idx="35">
                  <c:v>0.59105392500279597</c:v>
                </c:pt>
                <c:pt idx="36">
                  <c:v>0.59194898376399196</c:v>
                </c:pt>
                <c:pt idx="37">
                  <c:v>0.59283709197712497</c:v>
                </c:pt>
                <c:pt idx="38">
                  <c:v>0.59371835539242501</c:v>
                </c:pt>
                <c:pt idx="39">
                  <c:v>0.59459287716806197</c:v>
                </c:pt>
                <c:pt idx="40">
                  <c:v>0.59546075796115305</c:v>
                </c:pt>
                <c:pt idx="41">
                  <c:v>0.59632209601470598</c:v>
                </c:pt>
                <c:pt idx="42">
                  <c:v>0.59717698724079005</c:v>
                </c:pt>
                <c:pt idx="43">
                  <c:v>0.59802552530000297</c:v>
                </c:pt>
                <c:pt idx="44">
                  <c:v>0.59886780167752196</c:v>
                </c:pt>
                <c:pt idx="45">
                  <c:v>0.59970390575591803</c:v>
                </c:pt>
                <c:pt idx="46">
                  <c:v>0.60053392488478297</c:v>
                </c:pt>
                <c:pt idx="47">
                  <c:v>0.60135794444750901</c:v>
                </c:pt>
                <c:pt idx="48">
                  <c:v>0.60217604792517498</c:v>
                </c:pt>
                <c:pt idx="49">
                  <c:v>0.60298831695782096</c:v>
                </c:pt>
                <c:pt idx="50">
                  <c:v>0.60379483140315804</c:v>
                </c:pt>
                <c:pt idx="51">
                  <c:v>0.60459566939291698</c:v>
                </c:pt>
                <c:pt idx="52">
                  <c:v>0.60539090738680401</c:v>
                </c:pt>
                <c:pt idx="53">
                  <c:v>0.6061806202244</c:v>
                </c:pt>
                <c:pt idx="54">
                  <c:v>0.60696488117484693</c:v>
                </c:pt>
                <c:pt idx="55">
                  <c:v>0.60774376198467306</c:v>
                </c:pt>
                <c:pt idx="56">
                  <c:v>0.60851733292358001</c:v>
                </c:pt>
                <c:pt idx="57">
                  <c:v>0.60928566282862295</c:v>
                </c:pt>
                <c:pt idx="58">
                  <c:v>0.61004881914644893</c:v>
                </c:pt>
                <c:pt idx="59">
                  <c:v>0.61080686797407202</c:v>
                </c:pt>
                <c:pt idx="60">
                  <c:v>0.61155987409798696</c:v>
                </c:pt>
                <c:pt idx="61">
                  <c:v>0.61230790103180999</c:v>
                </c:pt>
                <c:pt idx="62">
                  <c:v>0.61305101105250304</c:v>
                </c:pt>
                <c:pt idx="63">
                  <c:v>0.61378926523518595</c:v>
                </c:pt>
                <c:pt idx="64">
                  <c:v>0.61452272348673298</c:v>
                </c:pt>
                <c:pt idx="65">
                  <c:v>0.61525144457800007</c:v>
                </c:pt>
                <c:pt idx="66">
                  <c:v>0.61597548617499298</c:v>
                </c:pt>
                <c:pt idx="67">
                  <c:v>0.616694904868757</c:v>
                </c:pt>
                <c:pt idx="68">
                  <c:v>0.61740975620429506</c:v>
                </c:pt>
                <c:pt idx="69">
                  <c:v>0.61812009470835294</c:v>
                </c:pt>
                <c:pt idx="70">
                  <c:v>0.61882597391627892</c:v>
                </c:pt>
                <c:pt idx="71">
                  <c:v>0.61952744639782897</c:v>
                </c:pt>
                <c:pt idx="72">
                  <c:v>0.62022456378216706</c:v>
                </c:pt>
                <c:pt idx="73">
                  <c:v>0.62091737678190595</c:v>
                </c:pt>
                <c:pt idx="74">
                  <c:v>0.62160593521630192</c:v>
                </c:pt>
                <c:pt idx="75">
                  <c:v>0.62229028803374797</c:v>
                </c:pt>
                <c:pt idx="76">
                  <c:v>0.62297048333330896</c:v>
                </c:pt>
                <c:pt idx="77">
                  <c:v>0.62364656838573307</c:v>
                </c:pt>
                <c:pt idx="78">
                  <c:v>0.62431858965353204</c:v>
                </c:pt>
                <c:pt idx="79">
                  <c:v>0.624986592810583</c:v>
                </c:pt>
                <c:pt idx="80">
                  <c:v>0.625650622760894</c:v>
                </c:pt>
                <c:pt idx="81">
                  <c:v>0.626310723656886</c:v>
                </c:pt>
                <c:pt idx="82">
                  <c:v>0.62696693891697597</c:v>
                </c:pt>
                <c:pt idx="83">
                  <c:v>0.62761931124263104</c:v>
                </c:pt>
                <c:pt idx="84">
                  <c:v>0.62826788263483202</c:v>
                </c:pt>
                <c:pt idx="85">
                  <c:v>0.62891269441002395</c:v>
                </c:pt>
                <c:pt idx="86">
                  <c:v>0.62955378721548594</c:v>
                </c:pt>
                <c:pt idx="87">
                  <c:v>0.63019120104459103</c:v>
                </c:pt>
                <c:pt idx="88">
                  <c:v>0.63082497525079395</c:v>
                </c:pt>
                <c:pt idx="89">
                  <c:v>0.63145514856183393</c:v>
                </c:pt>
                <c:pt idx="90">
                  <c:v>0.63208175909339404</c:v>
                </c:pt>
                <c:pt idx="91">
                  <c:v>0.63270484436223395</c:v>
                </c:pt>
                <c:pt idx="92">
                  <c:v>0.63332444129886301</c:v>
                </c:pt>
                <c:pt idx="93">
                  <c:v>0.63394058625991001</c:v>
                </c:pt>
                <c:pt idx="94">
                  <c:v>0.63455331504010704</c:v>
                </c:pt>
                <c:pt idx="95">
                  <c:v>0.63516266288392298</c:v>
                </c:pt>
                <c:pt idx="96">
                  <c:v>0.63576866449681901</c:v>
                </c:pt>
                <c:pt idx="97">
                  <c:v>0.63637135405618606</c:v>
                </c:pt>
                <c:pt idx="98">
                  <c:v>0.63697076522194107</c:v>
                </c:pt>
                <c:pt idx="99">
                  <c:v>0.63756693114688801</c:v>
                </c:pt>
                <c:pt idx="100">
                  <c:v>0.63815988448663996</c:v>
                </c:pt>
                <c:pt idx="101">
                  <c:v>0.63874965740940803</c:v>
                </c:pt>
                <c:pt idx="102">
                  <c:v>0.63933628160540301</c:v>
                </c:pt>
                <c:pt idx="103">
                  <c:v>0.63991978829600693</c:v>
                </c:pt>
                <c:pt idx="104">
                  <c:v>0.64050020824272191</c:v>
                </c:pt>
                <c:pt idx="105">
                  <c:v>0.64107757175580504</c:v>
                </c:pt>
                <c:pt idx="106">
                  <c:v>0.64165190870269395</c:v>
                </c:pt>
                <c:pt idx="107">
                  <c:v>0.64222324851623502</c:v>
                </c:pt>
                <c:pt idx="108">
                  <c:v>0.64279162020264591</c:v>
                </c:pt>
                <c:pt idx="109">
                  <c:v>0.64335705234924001</c:v>
                </c:pt>
                <c:pt idx="110">
                  <c:v>0.64391957313204695</c:v>
                </c:pt>
                <c:pt idx="111">
                  <c:v>0.64447921032311095</c:v>
                </c:pt>
                <c:pt idx="112">
                  <c:v>0.64503599129767597</c:v>
                </c:pt>
                <c:pt idx="113">
                  <c:v>0.64558994304115003</c:v>
                </c:pt>
                <c:pt idx="114">
                  <c:v>0.64614109215592408</c:v>
                </c:pt>
                <c:pt idx="115">
                  <c:v>0.64668946486795309</c:v>
                </c:pt>
                <c:pt idx="116">
                  <c:v>0.64723508703325094</c:v>
                </c:pt>
                <c:pt idx="117">
                  <c:v>0.647777984144149</c:v>
                </c:pt>
                <c:pt idx="118">
                  <c:v>0.64831818133546504</c:v>
                </c:pt>
                <c:pt idx="119">
                  <c:v>0.64885570339045107</c:v>
                </c:pt>
                <c:pt idx="120">
                  <c:v>0.64939057474666695</c:v>
                </c:pt>
                <c:pt idx="121">
                  <c:v>0.64992281950164199</c:v>
                </c:pt>
                <c:pt idx="122">
                  <c:v>0.65045246141846902</c:v>
                </c:pt>
                <c:pt idx="123">
                  <c:v>0.65097952393120495</c:v>
                </c:pt>
                <c:pt idx="124">
                  <c:v>0.65150403015020009</c:v>
                </c:pt>
                <c:pt idx="125">
                  <c:v>0.65202600286722401</c:v>
                </c:pt>
                <c:pt idx="126">
                  <c:v>0.65254546456058504</c:v>
                </c:pt>
                <c:pt idx="127">
                  <c:v>0.65306243740002701</c:v>
                </c:pt>
                <c:pt idx="128">
                  <c:v>0.65357694325155502</c:v>
                </c:pt>
                <c:pt idx="129">
                  <c:v>0.65408900368220002</c:v>
                </c:pt>
                <c:pt idx="130">
                  <c:v>0.65459863996456091</c:v>
                </c:pt>
                <c:pt idx="131">
                  <c:v>0.6551058730813889</c:v>
                </c:pt>
                <c:pt idx="132">
                  <c:v>0.655610723729943</c:v>
                </c:pt>
                <c:pt idx="133">
                  <c:v>0.65611321232632303</c:v>
                </c:pt>
                <c:pt idx="134">
                  <c:v>0.65661335900972206</c:v>
                </c:pt>
                <c:pt idx="135">
                  <c:v>0.65711118364649712</c:v>
                </c:pt>
                <c:pt idx="136">
                  <c:v>0.65760670583426206</c:v>
                </c:pt>
                <c:pt idx="137">
                  <c:v>0.6580999449058299</c:v>
                </c:pt>
                <c:pt idx="138">
                  <c:v>0.65859091993308394</c:v>
                </c:pt>
                <c:pt idx="139">
                  <c:v>0.65907964973077393</c:v>
                </c:pt>
                <c:pt idx="140">
                  <c:v>0.65956615286022202</c:v>
                </c:pt>
                <c:pt idx="141">
                  <c:v>0.66005044763299192</c:v>
                </c:pt>
                <c:pt idx="142">
                  <c:v>0.66053255211441197</c:v>
                </c:pt>
              </c:numCache>
            </c:numRef>
          </c:xVal>
          <c:yVal>
            <c:numRef>
              <c:f>'Boks I.14A'!$H$5:$H$147</c:f>
              <c:numCache>
                <c:formatCode>0.00</c:formatCode>
                <c:ptCount val="143"/>
                <c:pt idx="1">
                  <c:v>200</c:v>
                </c:pt>
                <c:pt idx="2">
                  <c:v>300</c:v>
                </c:pt>
                <c:pt idx="3">
                  <c:v>320</c:v>
                </c:pt>
                <c:pt idx="4">
                  <c:v>340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420</c:v>
                </c:pt>
                <c:pt idx="9">
                  <c:v>440</c:v>
                </c:pt>
                <c:pt idx="10">
                  <c:v>460</c:v>
                </c:pt>
                <c:pt idx="11">
                  <c:v>480</c:v>
                </c:pt>
                <c:pt idx="12">
                  <c:v>500</c:v>
                </c:pt>
                <c:pt idx="13">
                  <c:v>520</c:v>
                </c:pt>
                <c:pt idx="14">
                  <c:v>540</c:v>
                </c:pt>
                <c:pt idx="15">
                  <c:v>560</c:v>
                </c:pt>
                <c:pt idx="16">
                  <c:v>580</c:v>
                </c:pt>
                <c:pt idx="17">
                  <c:v>600</c:v>
                </c:pt>
                <c:pt idx="18">
                  <c:v>620</c:v>
                </c:pt>
                <c:pt idx="19">
                  <c:v>640</c:v>
                </c:pt>
                <c:pt idx="20">
                  <c:v>660</c:v>
                </c:pt>
                <c:pt idx="21">
                  <c:v>680</c:v>
                </c:pt>
                <c:pt idx="22">
                  <c:v>700</c:v>
                </c:pt>
                <c:pt idx="23">
                  <c:v>720</c:v>
                </c:pt>
                <c:pt idx="24">
                  <c:v>740</c:v>
                </c:pt>
                <c:pt idx="25">
                  <c:v>760</c:v>
                </c:pt>
                <c:pt idx="26">
                  <c:v>780</c:v>
                </c:pt>
                <c:pt idx="27">
                  <c:v>800</c:v>
                </c:pt>
                <c:pt idx="28">
                  <c:v>820</c:v>
                </c:pt>
                <c:pt idx="29">
                  <c:v>840</c:v>
                </c:pt>
                <c:pt idx="30">
                  <c:v>860</c:v>
                </c:pt>
                <c:pt idx="31">
                  <c:v>880</c:v>
                </c:pt>
                <c:pt idx="32">
                  <c:v>900</c:v>
                </c:pt>
                <c:pt idx="33">
                  <c:v>910</c:v>
                </c:pt>
                <c:pt idx="34">
                  <c:v>920</c:v>
                </c:pt>
                <c:pt idx="35">
                  <c:v>930</c:v>
                </c:pt>
                <c:pt idx="36">
                  <c:v>940</c:v>
                </c:pt>
                <c:pt idx="37">
                  <c:v>950</c:v>
                </c:pt>
                <c:pt idx="38">
                  <c:v>960</c:v>
                </c:pt>
                <c:pt idx="39">
                  <c:v>970</c:v>
                </c:pt>
                <c:pt idx="40">
                  <c:v>980</c:v>
                </c:pt>
                <c:pt idx="41">
                  <c:v>990</c:v>
                </c:pt>
                <c:pt idx="42">
                  <c:v>1000</c:v>
                </c:pt>
                <c:pt idx="43">
                  <c:v>1010</c:v>
                </c:pt>
                <c:pt idx="44">
                  <c:v>1020</c:v>
                </c:pt>
                <c:pt idx="45">
                  <c:v>1030</c:v>
                </c:pt>
                <c:pt idx="46">
                  <c:v>1040</c:v>
                </c:pt>
                <c:pt idx="47">
                  <c:v>1050</c:v>
                </c:pt>
                <c:pt idx="48">
                  <c:v>1060</c:v>
                </c:pt>
                <c:pt idx="49">
                  <c:v>1070</c:v>
                </c:pt>
                <c:pt idx="50">
                  <c:v>1080</c:v>
                </c:pt>
                <c:pt idx="51">
                  <c:v>1090</c:v>
                </c:pt>
                <c:pt idx="52">
                  <c:v>1100</c:v>
                </c:pt>
                <c:pt idx="53">
                  <c:v>1110</c:v>
                </c:pt>
                <c:pt idx="54">
                  <c:v>1120</c:v>
                </c:pt>
                <c:pt idx="55">
                  <c:v>1130</c:v>
                </c:pt>
                <c:pt idx="56">
                  <c:v>1140</c:v>
                </c:pt>
                <c:pt idx="57">
                  <c:v>1150</c:v>
                </c:pt>
                <c:pt idx="58">
                  <c:v>1160</c:v>
                </c:pt>
                <c:pt idx="59">
                  <c:v>1170</c:v>
                </c:pt>
                <c:pt idx="60">
                  <c:v>1180</c:v>
                </c:pt>
                <c:pt idx="61">
                  <c:v>1190</c:v>
                </c:pt>
                <c:pt idx="62">
                  <c:v>1200</c:v>
                </c:pt>
                <c:pt idx="63">
                  <c:v>1210</c:v>
                </c:pt>
                <c:pt idx="64">
                  <c:v>1220</c:v>
                </c:pt>
                <c:pt idx="65">
                  <c:v>1230</c:v>
                </c:pt>
                <c:pt idx="66">
                  <c:v>1240</c:v>
                </c:pt>
                <c:pt idx="67">
                  <c:v>1250</c:v>
                </c:pt>
                <c:pt idx="68">
                  <c:v>1260</c:v>
                </c:pt>
                <c:pt idx="69">
                  <c:v>1270</c:v>
                </c:pt>
                <c:pt idx="70">
                  <c:v>1280</c:v>
                </c:pt>
                <c:pt idx="71">
                  <c:v>1290</c:v>
                </c:pt>
                <c:pt idx="72">
                  <c:v>1300</c:v>
                </c:pt>
                <c:pt idx="73">
                  <c:v>1310</c:v>
                </c:pt>
                <c:pt idx="74">
                  <c:v>1320</c:v>
                </c:pt>
                <c:pt idx="75">
                  <c:v>1330</c:v>
                </c:pt>
                <c:pt idx="76">
                  <c:v>1340</c:v>
                </c:pt>
                <c:pt idx="77">
                  <c:v>1350</c:v>
                </c:pt>
                <c:pt idx="78">
                  <c:v>1360</c:v>
                </c:pt>
                <c:pt idx="79">
                  <c:v>1370</c:v>
                </c:pt>
                <c:pt idx="80">
                  <c:v>1380</c:v>
                </c:pt>
                <c:pt idx="81">
                  <c:v>1390</c:v>
                </c:pt>
                <c:pt idx="82">
                  <c:v>1400</c:v>
                </c:pt>
                <c:pt idx="83">
                  <c:v>1410</c:v>
                </c:pt>
                <c:pt idx="84">
                  <c:v>1420</c:v>
                </c:pt>
                <c:pt idx="85">
                  <c:v>1430</c:v>
                </c:pt>
                <c:pt idx="86">
                  <c:v>1440</c:v>
                </c:pt>
                <c:pt idx="87">
                  <c:v>1450</c:v>
                </c:pt>
                <c:pt idx="88">
                  <c:v>1460</c:v>
                </c:pt>
                <c:pt idx="89">
                  <c:v>1470</c:v>
                </c:pt>
                <c:pt idx="90">
                  <c:v>1480</c:v>
                </c:pt>
                <c:pt idx="91">
                  <c:v>1490</c:v>
                </c:pt>
                <c:pt idx="92">
                  <c:v>1500</c:v>
                </c:pt>
                <c:pt idx="93">
                  <c:v>1510</c:v>
                </c:pt>
                <c:pt idx="94">
                  <c:v>1520</c:v>
                </c:pt>
                <c:pt idx="95">
                  <c:v>1530</c:v>
                </c:pt>
                <c:pt idx="96">
                  <c:v>1540</c:v>
                </c:pt>
                <c:pt idx="97">
                  <c:v>1550</c:v>
                </c:pt>
                <c:pt idx="98">
                  <c:v>1560</c:v>
                </c:pt>
                <c:pt idx="99">
                  <c:v>1570</c:v>
                </c:pt>
                <c:pt idx="100">
                  <c:v>1580</c:v>
                </c:pt>
                <c:pt idx="101">
                  <c:v>1590</c:v>
                </c:pt>
                <c:pt idx="102">
                  <c:v>1600</c:v>
                </c:pt>
                <c:pt idx="103">
                  <c:v>1610</c:v>
                </c:pt>
                <c:pt idx="104">
                  <c:v>1620</c:v>
                </c:pt>
                <c:pt idx="105">
                  <c:v>1630</c:v>
                </c:pt>
                <c:pt idx="106">
                  <c:v>1640</c:v>
                </c:pt>
                <c:pt idx="107">
                  <c:v>1650</c:v>
                </c:pt>
                <c:pt idx="108">
                  <c:v>1660</c:v>
                </c:pt>
                <c:pt idx="109">
                  <c:v>1670</c:v>
                </c:pt>
                <c:pt idx="110">
                  <c:v>1680</c:v>
                </c:pt>
                <c:pt idx="111">
                  <c:v>1690</c:v>
                </c:pt>
                <c:pt idx="112">
                  <c:v>1700</c:v>
                </c:pt>
                <c:pt idx="113">
                  <c:v>1710</c:v>
                </c:pt>
                <c:pt idx="114">
                  <c:v>1720</c:v>
                </c:pt>
                <c:pt idx="115">
                  <c:v>1730</c:v>
                </c:pt>
                <c:pt idx="116">
                  <c:v>1740</c:v>
                </c:pt>
                <c:pt idx="117">
                  <c:v>1750</c:v>
                </c:pt>
                <c:pt idx="118">
                  <c:v>1760</c:v>
                </c:pt>
                <c:pt idx="119">
                  <c:v>1770</c:v>
                </c:pt>
                <c:pt idx="120">
                  <c:v>1780</c:v>
                </c:pt>
                <c:pt idx="121">
                  <c:v>1790</c:v>
                </c:pt>
                <c:pt idx="122">
                  <c:v>1800</c:v>
                </c:pt>
                <c:pt idx="123">
                  <c:v>1810</c:v>
                </c:pt>
                <c:pt idx="124">
                  <c:v>1820</c:v>
                </c:pt>
                <c:pt idx="125">
                  <c:v>1830</c:v>
                </c:pt>
                <c:pt idx="126">
                  <c:v>1840</c:v>
                </c:pt>
                <c:pt idx="127">
                  <c:v>1850</c:v>
                </c:pt>
                <c:pt idx="128">
                  <c:v>1860</c:v>
                </c:pt>
                <c:pt idx="129">
                  <c:v>1870</c:v>
                </c:pt>
                <c:pt idx="130">
                  <c:v>1880</c:v>
                </c:pt>
                <c:pt idx="131">
                  <c:v>1890</c:v>
                </c:pt>
                <c:pt idx="132">
                  <c:v>1900</c:v>
                </c:pt>
                <c:pt idx="133">
                  <c:v>1910</c:v>
                </c:pt>
                <c:pt idx="134">
                  <c:v>1920</c:v>
                </c:pt>
                <c:pt idx="135">
                  <c:v>1930</c:v>
                </c:pt>
                <c:pt idx="136">
                  <c:v>1940</c:v>
                </c:pt>
                <c:pt idx="137">
                  <c:v>1950</c:v>
                </c:pt>
                <c:pt idx="138">
                  <c:v>1960</c:v>
                </c:pt>
                <c:pt idx="139">
                  <c:v>1970</c:v>
                </c:pt>
                <c:pt idx="140">
                  <c:v>1980</c:v>
                </c:pt>
                <c:pt idx="141">
                  <c:v>1990</c:v>
                </c:pt>
                <c:pt idx="142">
                  <c:v>2000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ED0-4391-85DD-9816117A8C05}"/>
            </c:ext>
          </c:extLst>
        </c:ser>
        <c:ser>
          <c:idx val="4"/>
          <c:order val="4"/>
          <c:spPr>
            <a:ln w="69850">
              <a:solidFill>
                <a:srgbClr val="C72336"/>
              </a:solidFill>
              <a:prstDash val="sysDash"/>
            </a:ln>
          </c:spPr>
          <c:marker>
            <c:symbol val="none"/>
          </c:marker>
          <c:xVal>
            <c:numRef>
              <c:f>'Boks I.14A'!$I$5:$I$6</c:f>
              <c:numCache>
                <c:formatCode>0%</c:formatCode>
                <c:ptCount val="2"/>
                <c:pt idx="0">
                  <c:v>0.46800000000000003</c:v>
                </c:pt>
                <c:pt idx="1">
                  <c:v>0.49195796446230294</c:v>
                </c:pt>
              </c:numCache>
            </c:numRef>
          </c:xVal>
          <c:yVal>
            <c:numRef>
              <c:f>'Boks I.14A'!$J$5:$J$6</c:f>
              <c:numCache>
                <c:formatCode>0.00</c:formatCode>
                <c:ptCount val="2"/>
                <c:pt idx="0" formatCode="_ * #,##0_ ;_ * \-#,##0_ ;_ * &quot;-&quot;??_ ;_ @_ ">
                  <c:v>0</c:v>
                </c:pt>
                <c:pt idx="1">
                  <c:v>200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ED0-4391-85DD-9816117A8C05}"/>
            </c:ext>
          </c:extLst>
        </c:ser>
        <c:ser>
          <c:idx val="5"/>
          <c:order val="5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'Boks I.14A'!$K$5:$K$6</c:f>
              <c:numCache>
                <c:formatCode>0%</c:formatCode>
                <c:ptCount val="2"/>
                <c:pt idx="0">
                  <c:v>0.7</c:v>
                </c:pt>
                <c:pt idx="1">
                  <c:v>0.7</c:v>
                </c:pt>
              </c:numCache>
            </c:numRef>
          </c:xVal>
          <c:yVal>
            <c:numRef>
              <c:f>'Boks I.14A'!$L$5:$L$6</c:f>
              <c:numCache>
                <c:formatCode>0.00</c:formatCode>
                <c:ptCount val="2"/>
                <c:pt idx="0">
                  <c:v>0</c:v>
                </c:pt>
                <c:pt idx="1">
                  <c:v>2000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ED0-4391-85DD-9816117A8C05}"/>
            </c:ext>
          </c:extLst>
        </c:ser>
        <c:ser>
          <c:idx val="6"/>
          <c:order val="6"/>
          <c:marker>
            <c:symbol val="none"/>
          </c:marker>
          <c:xVal>
            <c:numRef>
              <c:f>'Boks I.14A'!#REF!</c:f>
            </c:numRef>
          </c:xVal>
          <c:yVal>
            <c:numRef>
              <c:f>'Boks I.14A'!#REF!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ED0-4391-85DD-9816117A8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010368"/>
        <c:axId val="372024448"/>
      </c:scatterChart>
      <c:valAx>
        <c:axId val="372010368"/>
        <c:scaling>
          <c:orientation val="minMax"/>
          <c:max val="0.8"/>
          <c:min val="0.4"/>
        </c:scaling>
        <c:delete val="0"/>
        <c:axPos val="b"/>
        <c:numFmt formatCode="0%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72024448"/>
        <c:crosses val="autoZero"/>
        <c:crossBetween val="midCat"/>
      </c:valAx>
      <c:valAx>
        <c:axId val="372024448"/>
        <c:scaling>
          <c:orientation val="minMax"/>
          <c:max val="20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_ * #,##0_ ;_ * \-#,##0_ ;_ * &quot;-&quot;??_ ;_ @_ " sourceLinked="1"/>
        <c:majorTickMark val="out"/>
        <c:minorTickMark val="none"/>
        <c:tickLblPos val="nextTo"/>
        <c:spPr>
          <a:noFill/>
          <a:ln w="31750">
            <a:noFill/>
          </a:ln>
        </c:spPr>
        <c:crossAx val="372010368"/>
        <c:crosses val="autoZero"/>
        <c:crossBetween val="midCat"/>
      </c:valAx>
      <c:spPr>
        <a:noFill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6.38923657924603E-3"/>
          <c:y val="0.86073390964935903"/>
          <c:w val="0.99361076342075394"/>
          <c:h val="0.1291282585967871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2118624299807412"/>
        </c:manualLayout>
      </c:layout>
      <c:lineChart>
        <c:grouping val="standard"/>
        <c:varyColors val="0"/>
        <c:ser>
          <c:idx val="0"/>
          <c:order val="0"/>
          <c:tx>
            <c:strRef>
              <c:f>'Figur I.3'!$B$4</c:f>
              <c:strCache>
                <c:ptCount val="1"/>
                <c:pt idx="0">
                  <c:v> Grundscenarie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I.3'!$A$5:$A$35</c:f>
              <c:numCache>
                <c:formatCode>General</c:formatCod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'Figur I.3'!$B$5:$B$35</c:f>
              <c:numCache>
                <c:formatCode>0.00</c:formatCode>
                <c:ptCount val="31"/>
                <c:pt idx="0">
                  <c:v>140944.53608649012</c:v>
                </c:pt>
                <c:pt idx="1">
                  <c:v>140761.23254104523</c:v>
                </c:pt>
                <c:pt idx="2">
                  <c:v>142341.08867292837</c:v>
                </c:pt>
                <c:pt idx="3">
                  <c:v>143848.44209989902</c:v>
                </c:pt>
                <c:pt idx="4">
                  <c:v>150144.88328987436</c:v>
                </c:pt>
                <c:pt idx="5">
                  <c:v>155269.29759428665</c:v>
                </c:pt>
                <c:pt idx="6">
                  <c:v>159321.8216158601</c:v>
                </c:pt>
                <c:pt idx="7">
                  <c:v>161422.84883787466</c:v>
                </c:pt>
                <c:pt idx="8">
                  <c:v>161264.1461797237</c:v>
                </c:pt>
                <c:pt idx="9">
                  <c:v>154898.34548367767</c:v>
                </c:pt>
                <c:pt idx="10">
                  <c:v>155420.21777379853</c:v>
                </c:pt>
                <c:pt idx="11">
                  <c:v>155208.44179017885</c:v>
                </c:pt>
                <c:pt idx="12">
                  <c:v>155417.86817732116</c:v>
                </c:pt>
                <c:pt idx="13">
                  <c:v>155203.7277747734</c:v>
                </c:pt>
                <c:pt idx="14">
                  <c:v>155826.11389259275</c:v>
                </c:pt>
                <c:pt idx="15">
                  <c:v>158257.83830091514</c:v>
                </c:pt>
                <c:pt idx="16">
                  <c:v>160831.64882742873</c:v>
                </c:pt>
                <c:pt idx="17">
                  <c:v>163456.83234433009</c:v>
                </c:pt>
                <c:pt idx="18">
                  <c:v>167103.57425833915</c:v>
                </c:pt>
                <c:pt idx="19">
                  <c:v>168710.83470674758</c:v>
                </c:pt>
                <c:pt idx="20">
                  <c:v>161510.42215535278</c:v>
                </c:pt>
                <c:pt idx="21">
                  <c:v>166689.45087574099</c:v>
                </c:pt>
                <c:pt idx="22">
                  <c:v>172892.19319598857</c:v>
                </c:pt>
                <c:pt idx="23">
                  <c:v>180025.83108345963</c:v>
                </c:pt>
                <c:pt idx="24">
                  <c:v>187456.84889473236</c:v>
                </c:pt>
                <c:pt idx="25">
                  <c:v>189601.90046316147</c:v>
                </c:pt>
                <c:pt idx="26">
                  <c:v>192901.64318389379</c:v>
                </c:pt>
                <c:pt idx="27">
                  <c:v>196207.39061031822</c:v>
                </c:pt>
                <c:pt idx="28">
                  <c:v>199559.21810577629</c:v>
                </c:pt>
                <c:pt idx="29">
                  <c:v>202877.49114930807</c:v>
                </c:pt>
                <c:pt idx="30">
                  <c:v>206474.98908716108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19-44BE-BF24-0EFD64AC7461}"/>
            </c:ext>
          </c:extLst>
        </c:ser>
        <c:ser>
          <c:idx val="1"/>
          <c:order val="1"/>
          <c:tx>
            <c:strRef>
              <c:f>'Figur I.3'!$C$4</c:f>
              <c:strCache>
                <c:ptCount val="1"/>
                <c:pt idx="0">
                  <c:v> Opnåelse af 70 pct.-målsætningen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I.3'!$A$5:$A$35</c:f>
              <c:numCache>
                <c:formatCode>General</c:formatCod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'Figur I.3'!$C$5:$C$35</c:f>
              <c:numCache>
                <c:formatCode>0.00</c:formatCode>
                <c:ptCount val="31"/>
                <c:pt idx="0">
                  <c:v>140944.53608649012</c:v>
                </c:pt>
                <c:pt idx="1">
                  <c:v>140761.23254104523</c:v>
                </c:pt>
                <c:pt idx="2">
                  <c:v>142341.08867292837</c:v>
                </c:pt>
                <c:pt idx="3">
                  <c:v>143848.44209989902</c:v>
                </c:pt>
                <c:pt idx="4">
                  <c:v>150144.88328987436</c:v>
                </c:pt>
                <c:pt idx="5">
                  <c:v>155269.29759428665</c:v>
                </c:pt>
                <c:pt idx="6">
                  <c:v>159321.8216158601</c:v>
                </c:pt>
                <c:pt idx="7">
                  <c:v>161422.84883787466</c:v>
                </c:pt>
                <c:pt idx="8">
                  <c:v>161264.1461797237</c:v>
                </c:pt>
                <c:pt idx="9">
                  <c:v>154898.34548367767</c:v>
                </c:pt>
                <c:pt idx="10">
                  <c:v>155420.21777379853</c:v>
                </c:pt>
                <c:pt idx="11">
                  <c:v>155208.44179017885</c:v>
                </c:pt>
                <c:pt idx="12">
                  <c:v>155417.86817732116</c:v>
                </c:pt>
                <c:pt idx="13">
                  <c:v>155203.7277747734</c:v>
                </c:pt>
                <c:pt idx="14">
                  <c:v>155826.11389259275</c:v>
                </c:pt>
                <c:pt idx="15">
                  <c:v>158257.83830091514</c:v>
                </c:pt>
                <c:pt idx="16">
                  <c:v>160831.64882742873</c:v>
                </c:pt>
                <c:pt idx="17">
                  <c:v>163456.83234433009</c:v>
                </c:pt>
                <c:pt idx="18">
                  <c:v>167103.57425833915</c:v>
                </c:pt>
                <c:pt idx="19">
                  <c:v>168710.83470674758</c:v>
                </c:pt>
                <c:pt idx="20">
                  <c:v>161510.42215535278</c:v>
                </c:pt>
                <c:pt idx="21">
                  <c:v>166689.45087574099</c:v>
                </c:pt>
                <c:pt idx="22">
                  <c:v>172892.19319598857</c:v>
                </c:pt>
                <c:pt idx="23">
                  <c:v>179855.41525645385</c:v>
                </c:pt>
                <c:pt idx="24">
                  <c:v>187230.65365211802</c:v>
                </c:pt>
                <c:pt idx="25">
                  <c:v>189301.6595523179</c:v>
                </c:pt>
                <c:pt idx="26">
                  <c:v>192502.84722833167</c:v>
                </c:pt>
                <c:pt idx="27">
                  <c:v>195677.71407213173</c:v>
                </c:pt>
                <c:pt idx="28">
                  <c:v>198855.67323081411</c:v>
                </c:pt>
                <c:pt idx="29">
                  <c:v>201942.88828277853</c:v>
                </c:pt>
                <c:pt idx="30">
                  <c:v>205233.23684831872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19-44BE-BF24-0EFD64AC7461}"/>
            </c:ext>
          </c:extLst>
        </c:ser>
        <c:ser>
          <c:idx val="2"/>
          <c:order val="2"/>
          <c:tx>
            <c:strRef>
              <c:f>'Figur I.3'!$D$4</c:f>
              <c:strCache>
                <c:ptCount val="1"/>
              </c:strCache>
            </c:strRef>
          </c:tx>
          <c:spPr>
            <a:ln w="158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numRef>
              <c:f>'Figur I.3'!$A$5:$A$35</c:f>
              <c:numCache>
                <c:formatCode>General</c:formatCod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'Figur I.3'!$D$5:$D$35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99999999999999</c:v>
                </c:pt>
                <c:pt idx="21">
                  <c:v>99999999999999</c:v>
                </c:pt>
                <c:pt idx="22">
                  <c:v>99999999999999</c:v>
                </c:pt>
                <c:pt idx="23">
                  <c:v>99999999999999</c:v>
                </c:pt>
                <c:pt idx="24">
                  <c:v>99999999999999</c:v>
                </c:pt>
                <c:pt idx="25">
                  <c:v>99999999999999</c:v>
                </c:pt>
                <c:pt idx="26">
                  <c:v>99999999999999</c:v>
                </c:pt>
                <c:pt idx="27">
                  <c:v>99999999999999</c:v>
                </c:pt>
                <c:pt idx="28">
                  <c:v>99999999999999</c:v>
                </c:pt>
                <c:pt idx="29">
                  <c:v>99999999999999</c:v>
                </c:pt>
                <c:pt idx="30">
                  <c:v>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119-44BE-BF24-0EFD64AC7461}"/>
            </c:ext>
          </c:extLst>
        </c:ser>
        <c:ser>
          <c:idx val="3"/>
          <c:order val="3"/>
          <c:tx>
            <c:strRef>
              <c:f>'Figur I.3'!$E$4</c:f>
              <c:strCache>
                <c:ptCount val="1"/>
              </c:strCache>
            </c:strRef>
          </c:tx>
          <c:spPr>
            <a:ln w="69850">
              <a:solidFill>
                <a:srgbClr val="C72336"/>
              </a:solidFill>
            </a:ln>
          </c:spPr>
          <c:marker>
            <c:symbol val="none"/>
          </c:marker>
          <c:cat>
            <c:numRef>
              <c:f>'Figur I.3'!$A$5:$A$35</c:f>
              <c:numCache>
                <c:formatCode>General</c:formatCod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'Figur I.3'!$E$5:$E$35</c:f>
              <c:numCache>
                <c:formatCode>0.00</c:formatCode>
                <c:ptCount val="31"/>
                <c:pt idx="0">
                  <c:v>140944.53608649012</c:v>
                </c:pt>
                <c:pt idx="1">
                  <c:v>140761.23254104523</c:v>
                </c:pt>
                <c:pt idx="2">
                  <c:v>142341.08867292837</c:v>
                </c:pt>
                <c:pt idx="3">
                  <c:v>143848.44209989902</c:v>
                </c:pt>
                <c:pt idx="4">
                  <c:v>150144.88328987436</c:v>
                </c:pt>
                <c:pt idx="5">
                  <c:v>155269.29759428665</c:v>
                </c:pt>
                <c:pt idx="6">
                  <c:v>159321.8216158601</c:v>
                </c:pt>
                <c:pt idx="7">
                  <c:v>161422.84883787466</c:v>
                </c:pt>
                <c:pt idx="8">
                  <c:v>161264.1461797237</c:v>
                </c:pt>
                <c:pt idx="9">
                  <c:v>154898.34548367767</c:v>
                </c:pt>
                <c:pt idx="10">
                  <c:v>155420.21777379853</c:v>
                </c:pt>
                <c:pt idx="11">
                  <c:v>155208.44179017885</c:v>
                </c:pt>
                <c:pt idx="12">
                  <c:v>155417.86817732116</c:v>
                </c:pt>
                <c:pt idx="13">
                  <c:v>155203.7277747734</c:v>
                </c:pt>
                <c:pt idx="14">
                  <c:v>155826.11389259275</c:v>
                </c:pt>
                <c:pt idx="15">
                  <c:v>158257.83830091514</c:v>
                </c:pt>
                <c:pt idx="16">
                  <c:v>160831.64882742873</c:v>
                </c:pt>
                <c:pt idx="17">
                  <c:v>163456.83234433009</c:v>
                </c:pt>
                <c:pt idx="18">
                  <c:v>167103.57425833915</c:v>
                </c:pt>
                <c:pt idx="19">
                  <c:v>168710.83470674758</c:v>
                </c:pt>
                <c:pt idx="20">
                  <c:v>161510.42215535278</c:v>
                </c:pt>
                <c:pt idx="21">
                  <c:v>166689.45087574099</c:v>
                </c:pt>
                <c:pt idx="22">
                  <c:v>172892.19319598857</c:v>
                </c:pt>
                <c:pt idx="23">
                  <c:v>180025.83108345963</c:v>
                </c:pt>
                <c:pt idx="24">
                  <c:v>187456.84889473236</c:v>
                </c:pt>
                <c:pt idx="25">
                  <c:v>189601.90046316147</c:v>
                </c:pt>
                <c:pt idx="26">
                  <c:v>192901.64318389379</c:v>
                </c:pt>
                <c:pt idx="27">
                  <c:v>196207.39061031822</c:v>
                </c:pt>
                <c:pt idx="28">
                  <c:v>199559.21810577629</c:v>
                </c:pt>
                <c:pt idx="29">
                  <c:v>202877.49114930807</c:v>
                </c:pt>
                <c:pt idx="30">
                  <c:v>206474.98908716108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119-44BE-BF24-0EFD64AC7461}"/>
            </c:ext>
          </c:extLst>
        </c:ser>
        <c:ser>
          <c:idx val="4"/>
          <c:order val="4"/>
          <c:tx>
            <c:strRef>
              <c:f>'Figur I.3'!$F$4</c:f>
              <c:strCache>
                <c:ptCount val="1"/>
                <c:pt idx="0">
                  <c:v> Opnåelse af 70 pct.-målsætningen uden CCS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'Figur I.3'!$A$5:$A$35</c:f>
              <c:numCache>
                <c:formatCode>General</c:formatCod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'Figur I.3'!$F$5:$F$35</c:f>
              <c:numCache>
                <c:formatCode>0.00</c:formatCode>
                <c:ptCount val="31"/>
                <c:pt idx="0">
                  <c:v>140944.53608649012</c:v>
                </c:pt>
                <c:pt idx="1">
                  <c:v>140761.23254104523</c:v>
                </c:pt>
                <c:pt idx="2">
                  <c:v>142341.08867292837</c:v>
                </c:pt>
                <c:pt idx="3">
                  <c:v>143848.44209989902</c:v>
                </c:pt>
                <c:pt idx="4">
                  <c:v>150144.88328987436</c:v>
                </c:pt>
                <c:pt idx="5">
                  <c:v>155269.29759428665</c:v>
                </c:pt>
                <c:pt idx="6">
                  <c:v>159321.8216158601</c:v>
                </c:pt>
                <c:pt idx="7">
                  <c:v>161422.84883787466</c:v>
                </c:pt>
                <c:pt idx="8">
                  <c:v>161264.1461797237</c:v>
                </c:pt>
                <c:pt idx="9">
                  <c:v>154898.34548367767</c:v>
                </c:pt>
                <c:pt idx="10">
                  <c:v>155420.21777379853</c:v>
                </c:pt>
                <c:pt idx="11">
                  <c:v>155208.44179017885</c:v>
                </c:pt>
                <c:pt idx="12">
                  <c:v>155417.86817732116</c:v>
                </c:pt>
                <c:pt idx="13">
                  <c:v>155203.7277747734</c:v>
                </c:pt>
                <c:pt idx="14">
                  <c:v>155826.11389259275</c:v>
                </c:pt>
                <c:pt idx="15">
                  <c:v>158257.83830091514</c:v>
                </c:pt>
                <c:pt idx="16">
                  <c:v>160831.64882742873</c:v>
                </c:pt>
                <c:pt idx="17">
                  <c:v>163456.83234433009</c:v>
                </c:pt>
                <c:pt idx="18">
                  <c:v>167103.57425833915</c:v>
                </c:pt>
                <c:pt idx="19">
                  <c:v>168710.83470674758</c:v>
                </c:pt>
                <c:pt idx="20">
                  <c:v>161510.42215535278</c:v>
                </c:pt>
                <c:pt idx="21">
                  <c:v>166689.45087574099</c:v>
                </c:pt>
                <c:pt idx="22">
                  <c:v>172892.19319598857</c:v>
                </c:pt>
                <c:pt idx="23">
                  <c:v>179591.81970146269</c:v>
                </c:pt>
                <c:pt idx="24">
                  <c:v>186880.77969052142</c:v>
                </c:pt>
                <c:pt idx="25">
                  <c:v>188837.25333538736</c:v>
                </c:pt>
                <c:pt idx="26">
                  <c:v>191885.99817691674</c:v>
                </c:pt>
                <c:pt idx="27">
                  <c:v>194858.42173583765</c:v>
                </c:pt>
                <c:pt idx="28">
                  <c:v>197767.44507128681</c:v>
                </c:pt>
                <c:pt idx="29">
                  <c:v>200497.2645656176</c:v>
                </c:pt>
                <c:pt idx="30">
                  <c:v>203312.52105384014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119-44BE-BF24-0EFD64AC7461}"/>
            </c:ext>
          </c:extLst>
        </c:ser>
        <c:ser>
          <c:idx val="5"/>
          <c:order val="5"/>
          <c:tx>
            <c:strRef>
              <c:f>'Figur I.3'!$G$4</c:f>
              <c:strCache>
                <c:ptCount val="1"/>
              </c:strCache>
            </c:strRef>
          </c:tx>
          <c:spPr>
            <a:ln w="69850">
              <a:solidFill>
                <a:srgbClr val="C72336"/>
              </a:solidFill>
            </a:ln>
          </c:spPr>
          <c:marker>
            <c:symbol val="none"/>
          </c:marker>
          <c:cat>
            <c:numRef>
              <c:f>'Figur I.3'!$A$5:$A$35</c:f>
              <c:numCache>
                <c:formatCode>General</c:formatCod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'Figur I.3'!$G$5:$G$35</c:f>
              <c:numCache>
                <c:formatCode>0.00</c:formatCode>
                <c:ptCount val="31"/>
                <c:pt idx="0">
                  <c:v>140944.53608649012</c:v>
                </c:pt>
                <c:pt idx="1">
                  <c:v>140761.23254104523</c:v>
                </c:pt>
                <c:pt idx="2">
                  <c:v>142341.08867292837</c:v>
                </c:pt>
                <c:pt idx="3">
                  <c:v>143848.44209989902</c:v>
                </c:pt>
                <c:pt idx="4">
                  <c:v>150144.88328987436</c:v>
                </c:pt>
                <c:pt idx="5">
                  <c:v>155269.29759428665</c:v>
                </c:pt>
                <c:pt idx="6">
                  <c:v>159321.8216158601</c:v>
                </c:pt>
                <c:pt idx="7">
                  <c:v>161422.84883787466</c:v>
                </c:pt>
                <c:pt idx="8">
                  <c:v>161264.1461797237</c:v>
                </c:pt>
                <c:pt idx="9">
                  <c:v>154898.34548367767</c:v>
                </c:pt>
                <c:pt idx="10">
                  <c:v>155420.21777379853</c:v>
                </c:pt>
                <c:pt idx="11">
                  <c:v>155208.44179017885</c:v>
                </c:pt>
                <c:pt idx="12">
                  <c:v>155417.86817732116</c:v>
                </c:pt>
                <c:pt idx="13">
                  <c:v>155203.7277747734</c:v>
                </c:pt>
                <c:pt idx="14">
                  <c:v>155826.11389259275</c:v>
                </c:pt>
                <c:pt idx="15">
                  <c:v>158257.83830091514</c:v>
                </c:pt>
                <c:pt idx="16">
                  <c:v>160831.64882742873</c:v>
                </c:pt>
                <c:pt idx="17">
                  <c:v>163456.83234433009</c:v>
                </c:pt>
                <c:pt idx="18">
                  <c:v>167103.57425833915</c:v>
                </c:pt>
                <c:pt idx="19">
                  <c:v>168710.83470674758</c:v>
                </c:pt>
                <c:pt idx="20">
                  <c:v>161510.42215535278</c:v>
                </c:pt>
                <c:pt idx="21">
                  <c:v>166689.45087574099</c:v>
                </c:pt>
                <c:pt idx="22">
                  <c:v>172892.19319598857</c:v>
                </c:pt>
                <c:pt idx="23">
                  <c:v>180025.83108345963</c:v>
                </c:pt>
                <c:pt idx="24">
                  <c:v>187456.84889473236</c:v>
                </c:pt>
                <c:pt idx="25">
                  <c:v>189601.90046316147</c:v>
                </c:pt>
                <c:pt idx="26">
                  <c:v>192901.64318389379</c:v>
                </c:pt>
                <c:pt idx="27">
                  <c:v>196207.39061031822</c:v>
                </c:pt>
                <c:pt idx="28">
                  <c:v>199559.21810577629</c:v>
                </c:pt>
                <c:pt idx="29">
                  <c:v>202877.49114930807</c:v>
                </c:pt>
                <c:pt idx="30">
                  <c:v>206474.98908716108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119-44BE-BF24-0EFD64AC7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898112"/>
        <c:axId val="377899648"/>
      </c:lineChart>
      <c:catAx>
        <c:axId val="37789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7789964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377899648"/>
        <c:scaling>
          <c:orientation val="minMax"/>
          <c:max val="210000"/>
          <c:min val="1300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77898112"/>
        <c:crosses val="autoZero"/>
        <c:crossBetween val="midCat"/>
      </c:val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1.3957751003026819E-2"/>
          <c:y val="0.81754407443493415"/>
          <c:w val="0.98351643112562481"/>
          <c:h val="0.1824559255650658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34325396825396E-2"/>
          <c:y val="1.6531439558935993E-2"/>
          <c:w val="0.95804403375560221"/>
          <c:h val="0.77647261469893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I.4'!$D$4</c:f>
              <c:strCache>
                <c:ptCount val="1"/>
                <c:pt idx="0">
                  <c:v>Snyd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'Figur I.4'!$A$5:$A$11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I.4'!$D$5:$D$11</c:f>
              <c:numCache>
                <c:formatCode>0.00</c:formatCode>
                <c:ptCount val="7"/>
                <c:pt idx="1">
                  <c:v>34534.172694265428</c:v>
                </c:pt>
                <c:pt idx="2">
                  <c:v>28734.790331127944</c:v>
                </c:pt>
                <c:pt idx="3">
                  <c:v>28454.303542580627</c:v>
                </c:pt>
                <c:pt idx="5">
                  <c:v>23164.129522305364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59-4E7A-A988-5F0D7E7C8DA5}"/>
            </c:ext>
          </c:extLst>
        </c:ser>
        <c:ser>
          <c:idx val="12"/>
          <c:order val="1"/>
          <c:tx>
            <c:strRef>
              <c:f>'Figur I.4'!$E$4</c:f>
              <c:strCache>
                <c:ptCount val="1"/>
                <c:pt idx="0">
                  <c:v>LULUCF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'Figur I.4'!$E$5:$E$11</c:f>
              <c:numCache>
                <c:formatCode>0.00</c:formatCode>
                <c:ptCount val="7"/>
                <c:pt idx="0">
                  <c:v>5286.5151780347696</c:v>
                </c:pt>
                <c:pt idx="4">
                  <c:v>5286.5151780347696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59-4E7A-A988-5F0D7E7C8DA5}"/>
            </c:ext>
          </c:extLst>
        </c:ser>
        <c:ser>
          <c:idx val="1"/>
          <c:order val="2"/>
          <c:tx>
            <c:strRef>
              <c:f>'Figur I.4'!$F$4</c:f>
              <c:strCache>
                <c:ptCount val="1"/>
                <c:pt idx="0">
                  <c:v>Landbrug</c:v>
                </c:pt>
              </c:strCache>
            </c:strRef>
          </c:tx>
          <c:spPr>
            <a:solidFill>
              <a:srgbClr val="D0CD8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 I.4'!$A$5:$A$11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I.4'!$F$5:$F$11</c:f>
              <c:numCache>
                <c:formatCode>0.00</c:formatCode>
                <c:ptCount val="7"/>
                <c:pt idx="0">
                  <c:v>11466.251274974175</c:v>
                </c:pt>
                <c:pt idx="1">
                  <c:v>3652.6580478886476</c:v>
                </c:pt>
                <c:pt idx="2">
                  <c:v>2160.8916314081275</c:v>
                </c:pt>
                <c:pt idx="4">
                  <c:v>5652.7015956773994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159-4E7A-A988-5F0D7E7C8DA5}"/>
            </c:ext>
          </c:extLst>
        </c:ser>
        <c:ser>
          <c:idx val="2"/>
          <c:order val="3"/>
          <c:tx>
            <c:strRef>
              <c:f>'Figur I.4'!$G$4</c:f>
              <c:strCache>
                <c:ptCount val="1"/>
                <c:pt idx="0">
                  <c:v>Øvrige virksomheder</c:v>
                </c:pt>
              </c:strCache>
            </c:strRef>
          </c:tx>
          <c:spPr>
            <a:solidFill>
              <a:srgbClr val="7D808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noFill/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159-4E7A-A988-5F0D7E7C8DA5}"/>
              </c:ext>
            </c:extLst>
          </c:dPt>
          <c:cat>
            <c:strRef>
              <c:f>'Figur I.4'!$A$5:$A$11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I.4'!$G$5:$G$11</c:f>
              <c:numCache>
                <c:formatCode>0.00</c:formatCode>
                <c:ptCount val="7"/>
                <c:pt idx="0">
                  <c:v>15972.486022972222</c:v>
                </c:pt>
                <c:pt idx="1">
                  <c:v>928.97433931124988</c:v>
                </c:pt>
                <c:pt idx="2">
                  <c:v>2272.0750613841492</c:v>
                </c:pt>
                <c:pt idx="4">
                  <c:v>11405.020951931616</c:v>
                </c:pt>
                <c:pt idx="6">
                  <c:v>23164.129522305364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159-4E7A-A988-5F0D7E7C8DA5}"/>
            </c:ext>
          </c:extLst>
        </c:ser>
        <c:ser>
          <c:idx val="3"/>
          <c:order val="4"/>
          <c:tx>
            <c:strRef>
              <c:f>'Figur I.4'!$H$4</c:f>
              <c:strCache>
                <c:ptCount val="1"/>
                <c:pt idx="0">
                  <c:v>Husholdninger</c:v>
                </c:pt>
              </c:strCache>
            </c:strRef>
          </c:tx>
          <c:spPr>
            <a:solidFill>
              <a:srgbClr val="A6A8A9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 I.4'!$A$5:$A$11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I.4'!$H$5:$H$11</c:f>
              <c:numCache>
                <c:formatCode>0.00</c:formatCode>
                <c:ptCount val="7"/>
                <c:pt idx="0">
                  <c:v>6390.5526054841594</c:v>
                </c:pt>
                <c:pt idx="3">
                  <c:v>280.48678854731884</c:v>
                </c:pt>
                <c:pt idx="4">
                  <c:v>6110.0658169368407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159-4E7A-A988-5F0D7E7C8DA5}"/>
            </c:ext>
          </c:extLst>
        </c:ser>
        <c:ser>
          <c:idx val="4"/>
          <c:order val="5"/>
          <c:tx>
            <c:strRef>
              <c:f>'Figur I.4'!$I$4</c:f>
              <c:strCache>
                <c:ptCount val="1"/>
                <c:pt idx="0">
                  <c:v>CCS/BECCS</c:v>
                </c:pt>
              </c:strCache>
            </c:strRef>
          </c:tx>
          <c:spPr>
            <a:solidFill>
              <a:srgbClr val="C72336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 I.4'!$A$5:$A$11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I.4'!$I$5:$I$11</c:f>
              <c:numCache>
                <c:formatCode>0.00</c:formatCode>
                <c:ptCount val="7"/>
                <c:pt idx="2">
                  <c:v>1366.4156703452054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159-4E7A-A988-5F0D7E7C8DA5}"/>
            </c:ext>
          </c:extLst>
        </c:ser>
        <c:ser>
          <c:idx val="5"/>
          <c:order val="6"/>
          <c:tx>
            <c:strRef>
              <c:f>'Figur I.4'!$J$4</c:f>
              <c:strCache>
                <c:ptCount val="1"/>
                <c:pt idx="0">
                  <c:v>CCS/BECCS</c:v>
                </c:pt>
              </c:strCache>
            </c:strRef>
          </c:tx>
          <c:spPr>
            <a:solidFill>
              <a:srgbClr val="C72336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 I.4'!$A$5:$A$11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I.4'!$J$5:$J$11</c:f>
              <c:numCache>
                <c:formatCode>0.00</c:formatCode>
                <c:ptCount val="7"/>
                <c:pt idx="5">
                  <c:v>5290.1740202752617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159-4E7A-A988-5F0D7E7C8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3432320"/>
        <c:axId val="373433856"/>
      </c:barChart>
      <c:lineChart>
        <c:grouping val="standard"/>
        <c:varyColors val="0"/>
        <c:ser>
          <c:idx val="6"/>
          <c:order val="7"/>
          <c:tx>
            <c:strRef>
              <c:f>'Figur I.4'!$K$4</c:f>
              <c:strCache>
                <c:ptCount val="1"/>
                <c:pt idx="0">
                  <c:v>Linje1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 I.4'!$A$5:$A$11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I.4'!$K$5:$K$11</c:f>
              <c:numCache>
                <c:formatCode>0.00</c:formatCode>
                <c:ptCount val="7"/>
                <c:pt idx="0">
                  <c:v>39115.805081465325</c:v>
                </c:pt>
                <c:pt idx="1">
                  <c:v>39115.805081465325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159-4E7A-A988-5F0D7E7C8DA5}"/>
            </c:ext>
          </c:extLst>
        </c:ser>
        <c:ser>
          <c:idx val="7"/>
          <c:order val="8"/>
          <c:tx>
            <c:strRef>
              <c:f>'Figur I.4'!$L$4</c:f>
              <c:strCache>
                <c:ptCount val="1"/>
                <c:pt idx="0">
                  <c:v>Linje2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 I.4'!$A$5:$A$11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I.4'!$L$5:$L$11</c:f>
              <c:numCache>
                <c:formatCode>0.00</c:formatCode>
                <c:ptCount val="7"/>
                <c:pt idx="1">
                  <c:v>34534.172694265428</c:v>
                </c:pt>
                <c:pt idx="2">
                  <c:v>34534.172694265428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7159-4E7A-A988-5F0D7E7C8DA5}"/>
            </c:ext>
          </c:extLst>
        </c:ser>
        <c:ser>
          <c:idx val="8"/>
          <c:order val="9"/>
          <c:tx>
            <c:strRef>
              <c:f>'Figur I.4'!$M$4</c:f>
              <c:strCache>
                <c:ptCount val="1"/>
                <c:pt idx="0">
                  <c:v>Linje3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 I.4'!$A$5:$A$11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I.4'!$M$5:$M$11</c:f>
              <c:numCache>
                <c:formatCode>0.00</c:formatCode>
                <c:ptCount val="7"/>
                <c:pt idx="2">
                  <c:v>28734.790331127944</c:v>
                </c:pt>
                <c:pt idx="3">
                  <c:v>28734.790331127944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7159-4E7A-A988-5F0D7E7C8DA5}"/>
            </c:ext>
          </c:extLst>
        </c:ser>
        <c:ser>
          <c:idx val="9"/>
          <c:order val="10"/>
          <c:tx>
            <c:strRef>
              <c:f>'Figur I.4'!$N$4</c:f>
              <c:strCache>
                <c:ptCount val="1"/>
                <c:pt idx="0">
                  <c:v>Linje4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 I.4'!$A$5:$A$11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I.4'!$N$5:$N$11</c:f>
              <c:numCache>
                <c:formatCode>0.00</c:formatCode>
                <c:ptCount val="7"/>
                <c:pt idx="3">
                  <c:v>28454.303542580627</c:v>
                </c:pt>
                <c:pt idx="4">
                  <c:v>28454.303542580627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159-4E7A-A988-5F0D7E7C8DA5}"/>
            </c:ext>
          </c:extLst>
        </c:ser>
        <c:ser>
          <c:idx val="10"/>
          <c:order val="11"/>
          <c:tx>
            <c:strRef>
              <c:f>'Figur I.4'!$O$4</c:f>
              <c:strCache>
                <c:ptCount val="1"/>
                <c:pt idx="0">
                  <c:v>Linje5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 I.4'!$A$5:$A$11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I.4'!$O$5:$O$11</c:f>
              <c:numCache>
                <c:formatCode>0.00</c:formatCode>
                <c:ptCount val="7"/>
                <c:pt idx="4">
                  <c:v>28454.303542580627</c:v>
                </c:pt>
                <c:pt idx="5">
                  <c:v>28454.303542580627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7159-4E7A-A988-5F0D7E7C8DA5}"/>
            </c:ext>
          </c:extLst>
        </c:ser>
        <c:ser>
          <c:idx val="11"/>
          <c:order val="12"/>
          <c:tx>
            <c:strRef>
              <c:f>'Figur I.4'!$P$4</c:f>
              <c:strCache>
                <c:ptCount val="1"/>
                <c:pt idx="0">
                  <c:v>Linje6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 I.4'!$A$5:$A$11</c:f>
              <c:strCache>
                <c:ptCount val="7"/>
                <c:pt idx="0">
                  <c:v>Grund-
scenarie</c:v>
                </c:pt>
                <c:pt idx="1">
                  <c:v>Ændret
erhvervsstruktur</c:v>
                </c:pt>
                <c:pt idx="2">
                  <c:v>Tiltag i 
produktionen</c:v>
                </c:pt>
                <c:pt idx="3">
                  <c:v>Reduktioner hos
husholdninger</c:v>
                </c:pt>
                <c:pt idx="4">
                  <c:v>Brutto-
udledninger</c:v>
                </c:pt>
                <c:pt idx="5">
                  <c:v>Negative
udledninger</c:v>
                </c:pt>
                <c:pt idx="6">
                  <c:v>Netto-
udledninger</c:v>
                </c:pt>
              </c:strCache>
            </c:strRef>
          </c:cat>
          <c:val>
            <c:numRef>
              <c:f>'Figur I.4'!$P$5:$P$11</c:f>
              <c:numCache>
                <c:formatCode>0.00</c:formatCode>
                <c:ptCount val="7"/>
                <c:pt idx="5">
                  <c:v>23164.129522305364</c:v>
                </c:pt>
                <c:pt idx="6">
                  <c:v>23164.129522305364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7159-4E7A-A988-5F0D7E7C8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432320"/>
        <c:axId val="373433856"/>
      </c:lineChart>
      <c:catAx>
        <c:axId val="37343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da-DK"/>
          </a:p>
        </c:txPr>
        <c:crossAx val="373433856"/>
        <c:crosses val="autoZero"/>
        <c:auto val="1"/>
        <c:lblAlgn val="ctr"/>
        <c:lblOffset val="100"/>
        <c:tickLblSkip val="1"/>
        <c:noMultiLvlLbl val="0"/>
      </c:catAx>
      <c:valAx>
        <c:axId val="37343385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373432320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16835542101716153"/>
          <c:y val="0.44019979638638618"/>
          <c:w val="0.17810269849237934"/>
          <c:h val="0.2740222471730770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da-D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Arial" panose="020B0604020202020204" pitchFamily="34" charset="0"/>
          <a:ea typeface="Verdana" panose="020B060403050404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'Boks I.17A'!$B$4</c:f>
              <c:strCache>
                <c:ptCount val="1"/>
                <c:pt idx="0">
                  <c:v> Grundantagelser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circle"/>
            <c:size val="10"/>
            <c:spPr>
              <a:solidFill>
                <a:srgbClr val="C00000"/>
              </a:solidFill>
              <a:ln>
                <a:noFill/>
              </a:ln>
            </c:spPr>
          </c:marker>
          <c:cat>
            <c:numRef>
              <c:f>'Boks I.17A'!$A$5:$A$9</c:f>
              <c:numCache>
                <c:formatCode>General</c:formatCode>
                <c:ptCount val="5"/>
                <c:pt idx="0">
                  <c:v>2004</c:v>
                </c:pt>
                <c:pt idx="1">
                  <c:v>2007</c:v>
                </c:pt>
                <c:pt idx="2">
                  <c:v>2011</c:v>
                </c:pt>
                <c:pt idx="3">
                  <c:v>2014</c:v>
                </c:pt>
                <c:pt idx="4">
                  <c:v>2030</c:v>
                </c:pt>
              </c:numCache>
            </c:numRef>
          </c:cat>
          <c:val>
            <c:numRef>
              <c:f>'Boks I.17A'!$B$5:$B$9</c:f>
              <c:numCache>
                <c:formatCode>0.00</c:formatCode>
                <c:ptCount val="5"/>
                <c:pt idx="0">
                  <c:v>1.8524660833394133</c:v>
                </c:pt>
                <c:pt idx="1">
                  <c:v>1.5182092297979473</c:v>
                </c:pt>
                <c:pt idx="2">
                  <c:v>1.1190371197592626</c:v>
                </c:pt>
                <c:pt idx="3">
                  <c:v>0.83530155437914255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BB0-4697-89E2-03C7CA785B32}"/>
            </c:ext>
          </c:extLst>
        </c:ser>
        <c:ser>
          <c:idx val="1"/>
          <c:order val="1"/>
          <c:tx>
            <c:strRef>
              <c:f>'Boks I.17A'!$C$4</c:f>
              <c:strCache>
                <c:ptCount val="1"/>
                <c:pt idx="0">
                  <c:v> Følsomhedsanalyse</c:v>
                </c:pt>
              </c:strCache>
            </c:strRef>
          </c:tx>
          <c:spPr>
            <a:ln w="69850">
              <a:solidFill>
                <a:srgbClr val="A19C1B"/>
              </a:solidFill>
              <a:prstDash val="sysDash"/>
            </a:ln>
          </c:spPr>
          <c:marker>
            <c:symbol val="circle"/>
            <c:size val="10"/>
            <c:spPr>
              <a:solidFill>
                <a:srgbClr val="AAA631"/>
              </a:solidFill>
              <a:ln>
                <a:noFill/>
              </a:ln>
            </c:spPr>
          </c:marker>
          <c:cat>
            <c:numRef>
              <c:f>'Boks I.17A'!$A$5:$A$9</c:f>
              <c:numCache>
                <c:formatCode>General</c:formatCode>
                <c:ptCount val="5"/>
                <c:pt idx="0">
                  <c:v>2004</c:v>
                </c:pt>
                <c:pt idx="1">
                  <c:v>2007</c:v>
                </c:pt>
                <c:pt idx="2">
                  <c:v>2011</c:v>
                </c:pt>
                <c:pt idx="3">
                  <c:v>2014</c:v>
                </c:pt>
                <c:pt idx="4">
                  <c:v>2030</c:v>
                </c:pt>
              </c:numCache>
            </c:numRef>
          </c:cat>
          <c:val>
            <c:numRef>
              <c:f>'Boks I.17A'!$C$5:$C$9</c:f>
              <c:numCache>
                <c:formatCode>0.00</c:formatCode>
                <c:ptCount val="5"/>
                <c:pt idx="3">
                  <c:v>0.83530155437914255</c:v>
                </c:pt>
                <c:pt idx="4">
                  <c:v>1.1186421529968265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B0-4697-89E2-03C7CA785B32}"/>
            </c:ext>
          </c:extLst>
        </c:ser>
        <c:ser>
          <c:idx val="2"/>
          <c:order val="2"/>
          <c:tx>
            <c:strRef>
              <c:f>'Boks I.17A'!$D$4</c:f>
              <c:strCache>
                <c:ptCount val="1"/>
              </c:strCache>
            </c:strRef>
          </c:tx>
          <c:spPr>
            <a:ln w="69850">
              <a:solidFill>
                <a:srgbClr val="C10B20"/>
              </a:solidFill>
              <a:prstDash val="sysDash"/>
            </a:ln>
          </c:spPr>
          <c:marker>
            <c:symbol val="circle"/>
            <c:size val="10"/>
            <c:spPr>
              <a:solidFill>
                <a:srgbClr val="C10B20"/>
              </a:solidFill>
              <a:ln>
                <a:noFill/>
              </a:ln>
            </c:spPr>
          </c:marker>
          <c:cat>
            <c:numRef>
              <c:f>'Boks I.17A'!$A$5:$A$9</c:f>
              <c:numCache>
                <c:formatCode>General</c:formatCode>
                <c:ptCount val="5"/>
                <c:pt idx="0">
                  <c:v>2004</c:v>
                </c:pt>
                <c:pt idx="1">
                  <c:v>2007</c:v>
                </c:pt>
                <c:pt idx="2">
                  <c:v>2011</c:v>
                </c:pt>
                <c:pt idx="3">
                  <c:v>2014</c:v>
                </c:pt>
                <c:pt idx="4">
                  <c:v>2030</c:v>
                </c:pt>
              </c:numCache>
            </c:numRef>
          </c:cat>
          <c:val>
            <c:numRef>
              <c:f>'Boks I.17A'!$D$5:$D$9</c:f>
              <c:numCache>
                <c:formatCode>General</c:formatCode>
                <c:ptCount val="5"/>
                <c:pt idx="3" formatCode="0.00">
                  <c:v>0.83530155437914255</c:v>
                </c:pt>
                <c:pt idx="4" formatCode="0.00">
                  <c:v>0.57601113212746835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BB0-4697-89E2-03C7CA785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361280"/>
        <c:axId val="369362816"/>
      </c:lineChart>
      <c:dateAx>
        <c:axId val="369361280"/>
        <c:scaling>
          <c:orientation val="minMax"/>
          <c:min val="2000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69362816"/>
        <c:crosses val="autoZero"/>
        <c:auto val="0"/>
        <c:lblOffset val="100"/>
        <c:baseTimeUnit val="days"/>
        <c:majorUnit val="5"/>
        <c:majorTimeUnit val="days"/>
      </c:dateAx>
      <c:valAx>
        <c:axId val="369362816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69361280"/>
        <c:crosses val="autoZero"/>
        <c:crossBetween val="midCat"/>
        <c:majorUnit val="0.5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6658945854927271"/>
          <c:y val="0.86073390964935903"/>
          <c:w val="0.7625811653644915"/>
          <c:h val="6.772767454282339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587828</xdr:colOff>
      <xdr:row>3</xdr:row>
      <xdr:rowOff>97972</xdr:rowOff>
    </xdr:from>
    <xdr:to>
      <xdr:col>25</xdr:col>
      <xdr:colOff>292654</xdr:colOff>
      <xdr:row>40</xdr:row>
      <xdr:rowOff>122742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0.31925</cdr:x>
      <cdr:y>0.11759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3214217" cy="8590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Kr.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per ton </a:t>
          </a:r>
          <a:r>
            <a:rPr lang="da-DK" sz="26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</a:t>
          </a:r>
          <a:r>
            <a:rPr lang="da-DK" sz="2600" baseline="-25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da-DK" sz="26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</a:t>
          </a:r>
          <a:endParaRPr lang="da-DK" sz="2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0.44035</cdr:x>
      <cdr:y>0.38192</cdr:y>
    </cdr:from>
    <cdr:to>
      <cdr:x>0.49402</cdr:x>
      <cdr:y>0.43358</cdr:y>
    </cdr:to>
    <cdr:cxnSp macro="">
      <cdr:nvCxnSpPr>
        <cdr:cNvPr id="3" name="Straight Connector 8"/>
        <cdr:cNvCxnSpPr/>
      </cdr:nvCxnSpPr>
      <cdr:spPr>
        <a:xfrm xmlns:a="http://schemas.openxmlformats.org/drawingml/2006/main">
          <a:off x="4433455" y="2867891"/>
          <a:ext cx="540327" cy="38792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0.13348</cdr:x>
      <cdr:y>0.34654</cdr:y>
    </cdr:from>
    <cdr:to>
      <cdr:x>0.48301</cdr:x>
      <cdr:y>0.42179</cdr:y>
    </cdr:to>
    <cdr:sp macro="" textlink="">
      <cdr:nvSpPr>
        <cdr:cNvPr id="6" name="TextBox 3"/>
        <cdr:cNvSpPr txBox="1"/>
      </cdr:nvSpPr>
      <cdr:spPr>
        <a:xfrm xmlns:a="http://schemas.openxmlformats.org/drawingml/2006/main">
          <a:off x="1343875" y="2602261"/>
          <a:ext cx="3519077" cy="565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CCS bliver rentabelt</a:t>
          </a:r>
        </a:p>
      </cdr:txBody>
    </cdr:sp>
  </cdr:relSizeAnchor>
  <cdr:relSizeAnchor xmlns:cdr="http://schemas.openxmlformats.org/drawingml/2006/chartDrawing">
    <cdr:from>
      <cdr:x>0.25733</cdr:x>
      <cdr:y>0.23035</cdr:y>
    </cdr:from>
    <cdr:to>
      <cdr:x>0.74951</cdr:x>
      <cdr:y>0.30561</cdr:y>
    </cdr:to>
    <cdr:sp macro="" textlink="">
      <cdr:nvSpPr>
        <cdr:cNvPr id="8" name="TextBox 3"/>
        <cdr:cNvSpPr txBox="1"/>
      </cdr:nvSpPr>
      <cdr:spPr>
        <a:xfrm xmlns:a="http://schemas.openxmlformats.org/drawingml/2006/main">
          <a:off x="2590827" y="1729773"/>
          <a:ext cx="4955281" cy="565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Potentialet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for CCS er udnyttet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0.69217</cdr:x>
      <cdr:y>0.28496</cdr:y>
    </cdr:from>
    <cdr:to>
      <cdr:x>0.71557</cdr:x>
      <cdr:y>0.37721</cdr:y>
    </cdr:to>
    <cdr:cxnSp macro="">
      <cdr:nvCxnSpPr>
        <cdr:cNvPr id="11" name="Straight Connector 8"/>
        <cdr:cNvCxnSpPr/>
      </cdr:nvCxnSpPr>
      <cdr:spPr>
        <a:xfrm xmlns:a="http://schemas.openxmlformats.org/drawingml/2006/main">
          <a:off x="6968815" y="2036148"/>
          <a:ext cx="235592" cy="65917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0.77798</cdr:y>
    </cdr:from>
    <cdr:to>
      <cdr:x>1</cdr:x>
      <cdr:y>0.85324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0" y="5842000"/>
          <a:ext cx="10068026" cy="565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Reduktion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i 2030 i forhold til 1990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341168</xdr:colOff>
      <xdr:row>12</xdr:row>
      <xdr:rowOff>154132</xdr:rowOff>
    </xdr:from>
    <xdr:to>
      <xdr:col>29</xdr:col>
      <xdr:colOff>45994</xdr:colOff>
      <xdr:row>54</xdr:row>
      <xdr:rowOff>133350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0.31925</cdr:x>
      <cdr:y>0.06625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3214217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da-DK" sz="26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Kr.</a:t>
          </a:r>
          <a:r>
            <a:rPr lang="da-DK" sz="26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per ton </a:t>
          </a:r>
          <a:r>
            <a:rPr lang="da-DK" sz="26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</a:t>
          </a:r>
          <a:r>
            <a:rPr lang="da-DK" sz="2600" baseline="-25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da-DK" sz="26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</a:t>
          </a:r>
          <a:endParaRPr lang="da-DK" sz="26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0.78445</cdr:y>
    </cdr:from>
    <cdr:to>
      <cdr:x>1</cdr:x>
      <cdr:y>0.86103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0" y="5632450"/>
          <a:ext cx="10068026" cy="54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Reduktion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i 2030 i forhold til 1990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587828</xdr:colOff>
      <xdr:row>3</xdr:row>
      <xdr:rowOff>97972</xdr:rowOff>
    </xdr:from>
    <xdr:to>
      <xdr:col>25</xdr:col>
      <xdr:colOff>292654</xdr:colOff>
      <xdr:row>40</xdr:row>
      <xdr:rowOff>122742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0.00505</cdr:x>
      <cdr:y>0.0078</cdr:y>
    </cdr:from>
    <cdr:to>
      <cdr:x>0.26706</cdr:x>
      <cdr:y>0.08134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50844" y="50459"/>
          <a:ext cx="2637928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216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Kr. per person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434561</xdr:colOff>
      <xdr:row>2</xdr:row>
      <xdr:rowOff>176397</xdr:rowOff>
    </xdr:from>
    <xdr:to>
      <xdr:col>39</xdr:col>
      <xdr:colOff>456076</xdr:colOff>
      <xdr:row>36</xdr:row>
      <xdr:rowOff>153489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0.5798</cdr:x>
      <cdr:y>0.90903</cdr:y>
    </cdr:from>
    <cdr:to>
      <cdr:x>0.96064</cdr:x>
      <cdr:y>0.97161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12773" y="4305571"/>
          <a:ext cx="3686735" cy="296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2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---- Opnåelse af 70 pct.-målsætningen ----</a:t>
          </a:r>
        </a:p>
      </cdr:txBody>
    </cdr:sp>
  </cdr:relSizeAnchor>
  <cdr:relSizeAnchor xmlns:cdr="http://schemas.openxmlformats.org/drawingml/2006/chartDrawing">
    <cdr:from>
      <cdr:x>0.03826</cdr:x>
      <cdr:y>0.12978</cdr:y>
    </cdr:from>
    <cdr:to>
      <cdr:x>0.13086</cdr:x>
      <cdr:y>0.18623</cdr:y>
    </cdr:to>
    <cdr:sp macro="" textlink="'Figur I.4'!$Q$5">
      <cdr:nvSpPr>
        <cdr:cNvPr id="4" name="TextBox 3"/>
        <cdr:cNvSpPr txBox="1"/>
      </cdr:nvSpPr>
      <cdr:spPr>
        <a:xfrm xmlns:a="http://schemas.openxmlformats.org/drawingml/2006/main">
          <a:off x="583906" y="807945"/>
          <a:ext cx="1413216" cy="35140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B221AB26-1782-4E90-86B4-021B1B7D95BB}" type="TxLink">
            <a:rPr lang="en-US" sz="2000" b="0" i="0" u="none" strike="noStrike">
              <a:solidFill>
                <a:srgbClr val="000000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pPr algn="ctr"/>
            <a:t>39,1</a:t>
          </a:fld>
          <a:endParaRPr lang="da-DK" sz="2000"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0.59717</cdr:x>
      <cdr:y>0.29493</cdr:y>
    </cdr:from>
    <cdr:to>
      <cdr:x>0.67125</cdr:x>
      <cdr:y>0.35553</cdr:y>
    </cdr:to>
    <cdr:sp macro="" textlink="'Figur I.4'!$Q$9">
      <cdr:nvSpPr>
        <cdr:cNvPr id="5" name="TextBox 4"/>
        <cdr:cNvSpPr txBox="1"/>
      </cdr:nvSpPr>
      <cdr:spPr>
        <a:xfrm xmlns:a="http://schemas.openxmlformats.org/drawingml/2006/main">
          <a:off x="9029210" y="2230953"/>
          <a:ext cx="1120090" cy="45840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EB49F2B2-E13A-4FAB-BCE0-2D66027E89DD}" type="TxLink">
            <a:rPr lang="en-US" sz="2000" b="0" i="0" u="none" strike="noStrike">
              <a:solidFill>
                <a:srgbClr val="000000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pPr algn="ctr"/>
            <a:t>28,5</a:t>
          </a:fld>
          <a:endParaRPr lang="da-DK" sz="2000"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0.85934</cdr:x>
      <cdr:y>0.38108</cdr:y>
    </cdr:from>
    <cdr:to>
      <cdr:x>0.95194</cdr:x>
      <cdr:y>0.43535</cdr:y>
    </cdr:to>
    <cdr:sp macro="" textlink="'Figur I.4'!$Q$11">
      <cdr:nvSpPr>
        <cdr:cNvPr id="6" name="TextBox 5"/>
        <cdr:cNvSpPr txBox="1"/>
      </cdr:nvSpPr>
      <cdr:spPr>
        <a:xfrm xmlns:a="http://schemas.openxmlformats.org/drawingml/2006/main">
          <a:off x="13114830" y="2372411"/>
          <a:ext cx="1413217" cy="33782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34ED7AEB-7EBA-4375-8C33-814B03BEA0AA}" type="TxLink">
            <a:rPr lang="en-US" sz="2000" b="0" i="0" u="none" strike="noStrike">
              <a:solidFill>
                <a:srgbClr val="000000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pPr algn="ctr"/>
            <a:t>23,2</a:t>
          </a:fld>
          <a:endParaRPr lang="da-DK" sz="2000"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0.13993</cdr:x>
      <cdr:y>0.91026</cdr:y>
    </cdr:from>
    <cdr:to>
      <cdr:x>0.4189</cdr:x>
      <cdr:y>0.9787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54559" y="4311395"/>
          <a:ext cx="2700571" cy="324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2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Reduktioner</a:t>
          </a:r>
          <a:r>
            <a:rPr lang="da-DK" sz="2000" baseline="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hos virksomheder</a:t>
          </a:r>
        </a:p>
      </cdr:txBody>
    </cdr:sp>
  </cdr:relSizeAnchor>
  <cdr:relSizeAnchor xmlns:cdr="http://schemas.openxmlformats.org/drawingml/2006/chartDrawing">
    <cdr:from>
      <cdr:x>0.00834</cdr:x>
      <cdr:y>0.04072</cdr:y>
    </cdr:from>
    <cdr:to>
      <cdr:x>0.14016</cdr:x>
      <cdr:y>0.09995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81643" y="192879"/>
          <a:ext cx="1290447" cy="2805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2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Mio. ton CO</a:t>
          </a:r>
          <a:r>
            <a:rPr lang="da-DK" sz="2000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2</a:t>
          </a:r>
          <a:r>
            <a:rPr lang="da-DK" sz="2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e</a:t>
          </a:r>
        </a:p>
      </cdr:txBody>
    </cdr:sp>
  </cdr:relSizeAnchor>
  <cdr:relSizeAnchor xmlns:cdr="http://schemas.openxmlformats.org/drawingml/2006/chartDrawing">
    <cdr:from>
      <cdr:x>0.17453</cdr:x>
      <cdr:y>0.12733</cdr:y>
    </cdr:from>
    <cdr:to>
      <cdr:x>0.26714</cdr:x>
      <cdr:y>0.18794</cdr:y>
    </cdr:to>
    <cdr:sp macro="" textlink="'Figur I.4'!$Q$6">
      <cdr:nvSpPr>
        <cdr:cNvPr id="9" name="TextBox 8"/>
        <cdr:cNvSpPr txBox="1"/>
      </cdr:nvSpPr>
      <cdr:spPr>
        <a:xfrm xmlns:a="http://schemas.openxmlformats.org/drawingml/2006/main">
          <a:off x="2663592" y="792692"/>
          <a:ext cx="1413369" cy="37732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CAF6FC14-6B40-4324-8295-E1D4C65620AA}" type="TxLink">
            <a:rPr lang="en-US" sz="2000" b="0" i="0" u="none" strike="noStrike">
              <a:solidFill>
                <a:srgbClr val="000000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pPr algn="ctr"/>
            <a:t>-4,6</a:t>
          </a:fld>
          <a:endParaRPr lang="da-DK" sz="2000"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0.31076</cdr:x>
      <cdr:y>0.20217</cdr:y>
    </cdr:from>
    <cdr:to>
      <cdr:x>0.40336</cdr:x>
      <cdr:y>0.25823</cdr:y>
    </cdr:to>
    <cdr:sp macro="" textlink="'Figur I.4'!$Q$7">
      <cdr:nvSpPr>
        <cdr:cNvPr id="10" name="TextBox 9"/>
        <cdr:cNvSpPr txBox="1"/>
      </cdr:nvSpPr>
      <cdr:spPr>
        <a:xfrm xmlns:a="http://schemas.openxmlformats.org/drawingml/2006/main">
          <a:off x="4742668" y="1258608"/>
          <a:ext cx="1413217" cy="34897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A4D02197-7A4D-43C8-A3F1-36162EF3023C}" type="TxLink">
            <a:rPr lang="en-US" sz="2000" b="0" i="0" u="none" strike="noStrike">
              <a:solidFill>
                <a:srgbClr val="000000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pPr algn="ctr"/>
            <a:t>-5,8</a:t>
          </a:fld>
          <a:endParaRPr lang="da-DK" sz="2000"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0.44759</cdr:x>
      <cdr:y>0.2891</cdr:y>
    </cdr:from>
    <cdr:to>
      <cdr:x>0.5402</cdr:x>
      <cdr:y>0.34971</cdr:y>
    </cdr:to>
    <cdr:sp macro="" textlink="'Figur I.4'!$Q$8">
      <cdr:nvSpPr>
        <cdr:cNvPr id="11" name="TextBox 10"/>
        <cdr:cNvSpPr txBox="1"/>
      </cdr:nvSpPr>
      <cdr:spPr>
        <a:xfrm xmlns:a="http://schemas.openxmlformats.org/drawingml/2006/main">
          <a:off x="6767561" y="2186844"/>
          <a:ext cx="1400263" cy="45848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C597F6C8-2BC8-46B0-909E-4493CCFA3CC8}" type="TxLink">
            <a:rPr lang="en-US" sz="2000" b="0" i="0" u="none" strike="noStrike">
              <a:solidFill>
                <a:srgbClr val="000000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pPr algn="ctr"/>
            <a:t>-0,3</a:t>
          </a:fld>
          <a:endParaRPr lang="da-DK" sz="2000"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0.73188</cdr:x>
      <cdr:y>0.29313</cdr:y>
    </cdr:from>
    <cdr:to>
      <cdr:x>0.80597</cdr:x>
      <cdr:y>0.35373</cdr:y>
    </cdr:to>
    <cdr:sp macro="" textlink="'Figur I.4'!$Q$10">
      <cdr:nvSpPr>
        <cdr:cNvPr id="12" name="TextBox 11"/>
        <cdr:cNvSpPr txBox="1"/>
      </cdr:nvSpPr>
      <cdr:spPr>
        <a:xfrm xmlns:a="http://schemas.openxmlformats.org/drawingml/2006/main">
          <a:off x="11066026" y="2217350"/>
          <a:ext cx="1120240" cy="4584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99F5F5D0-9382-4910-B3A1-F85FDF533472}" type="TxLink">
            <a:rPr lang="en-US" sz="2000" b="0" i="0" u="none" strike="noStrike">
              <a:solidFill>
                <a:srgbClr val="000000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pPr algn="ctr"/>
            <a:t>-5,3</a:t>
          </a:fld>
          <a:endParaRPr lang="da-DK" sz="2000"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3</xdr:row>
      <xdr:rowOff>106680</xdr:rowOff>
    </xdr:from>
    <xdr:to>
      <xdr:col>21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115116</xdr:colOff>
      <xdr:row>6</xdr:row>
      <xdr:rowOff>166552</xdr:rowOff>
    </xdr:from>
    <xdr:to>
      <xdr:col>12</xdr:col>
      <xdr:colOff>580582</xdr:colOff>
      <xdr:row>44</xdr:row>
      <xdr:rowOff>10348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0.44458</cdr:x>
      <cdr:y>0.07299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5304608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Beskæftigede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per mio. kr. BVT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0.06046</cdr:x>
      <cdr:y>0.86135</cdr:y>
    </cdr:from>
    <cdr:to>
      <cdr:x>0.94944</cdr:x>
      <cdr:y>0.97883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21360" y="5613400"/>
          <a:ext cx="10607040" cy="7656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2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</a:t>
          </a:r>
          <a:r>
            <a:rPr lang="da-DK" sz="2600" baseline="-25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da-DK" sz="2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e-intensitet:</a:t>
          </a:r>
          <a:r>
            <a:rPr lang="da-DK" sz="26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Ton CO</a:t>
          </a:r>
          <a:r>
            <a:rPr lang="da-DK" sz="2600" baseline="-25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da-DK" sz="26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 per mio. kr. BVT</a:t>
          </a:r>
          <a:endParaRPr lang="da-DK" sz="26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0.00505</cdr:x>
      <cdr:y>0.0078</cdr:y>
    </cdr:from>
    <cdr:to>
      <cdr:x>0.26706</cdr:x>
      <cdr:y>0.08134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50844" y="50459"/>
          <a:ext cx="2637923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216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Mio. ton </a:t>
          </a:r>
          <a:r>
            <a:rPr lang="da-DK" sz="26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</a:t>
          </a:r>
          <a:r>
            <a:rPr lang="da-DK" sz="2600" baseline="-25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da-DK" sz="26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</a:t>
          </a:r>
          <a:endParaRPr lang="da-DK" sz="26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381816</xdr:colOff>
      <xdr:row>6</xdr:row>
      <xdr:rowOff>109402</xdr:rowOff>
    </xdr:from>
    <xdr:to>
      <xdr:col>12</xdr:col>
      <xdr:colOff>847282</xdr:colOff>
      <xdr:row>43</xdr:row>
      <xdr:rowOff>134173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0.41904</cdr:x>
      <cdr:y>0.07299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999808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kumimoji="0" lang="da-DK" sz="2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Beskæftigede per mio. kr. BVT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0.08311</cdr:x>
      <cdr:y>0.86719</cdr:y>
    </cdr:from>
    <cdr:to>
      <cdr:x>0.9721</cdr:x>
      <cdr:y>0.98467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991689" y="5651500"/>
          <a:ext cx="10607040" cy="7656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2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</a:t>
          </a:r>
          <a:r>
            <a:rPr lang="da-DK" sz="2600" baseline="-25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da-DK" sz="2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-intensitet:</a:t>
          </a:r>
          <a:r>
            <a:rPr lang="da-DK" sz="26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Ton CO</a:t>
          </a:r>
          <a:r>
            <a:rPr lang="da-DK" sz="2600" baseline="-25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da-DK" sz="26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per mio. kr. BVT</a:t>
          </a:r>
          <a:endParaRPr lang="da-DK" sz="26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434561</xdr:colOff>
      <xdr:row>2</xdr:row>
      <xdr:rowOff>176397</xdr:rowOff>
    </xdr:from>
    <xdr:to>
      <xdr:col>39</xdr:col>
      <xdr:colOff>456076</xdr:colOff>
      <xdr:row>36</xdr:row>
      <xdr:rowOff>153489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0.5798</cdr:x>
      <cdr:y>0.90903</cdr:y>
    </cdr:from>
    <cdr:to>
      <cdr:x>0.96064</cdr:x>
      <cdr:y>0.97161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12773" y="4305571"/>
          <a:ext cx="3686735" cy="296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2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---- Opnåelse af 70 pct.-målsætningen ----</a:t>
          </a:r>
        </a:p>
      </cdr:txBody>
    </cdr:sp>
  </cdr:relSizeAnchor>
  <cdr:relSizeAnchor xmlns:cdr="http://schemas.openxmlformats.org/drawingml/2006/chartDrawing">
    <cdr:from>
      <cdr:x>0.03826</cdr:x>
      <cdr:y>0.13194</cdr:y>
    </cdr:from>
    <cdr:to>
      <cdr:x>0.13086</cdr:x>
      <cdr:y>0.18427</cdr:y>
    </cdr:to>
    <cdr:sp macro="" textlink="'Figur I.5'!$Q$5">
      <cdr:nvSpPr>
        <cdr:cNvPr id="4" name="TextBox 3"/>
        <cdr:cNvSpPr txBox="1"/>
      </cdr:nvSpPr>
      <cdr:spPr>
        <a:xfrm xmlns:a="http://schemas.openxmlformats.org/drawingml/2006/main">
          <a:off x="581865" y="829443"/>
          <a:ext cx="1408277" cy="32896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B221AB26-1782-4E90-86B4-021B1B7D95BB}" type="TxLink">
            <a:rPr lang="en-US" sz="2000" b="0" i="0" u="none" strike="noStrike">
              <a:solidFill>
                <a:srgbClr val="000000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pPr algn="ctr"/>
            <a:t>39,1</a:t>
          </a:fld>
          <a:endParaRPr lang="da-DK" sz="2000"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0.59717</cdr:x>
      <cdr:y>0.29493</cdr:y>
    </cdr:from>
    <cdr:to>
      <cdr:x>0.67125</cdr:x>
      <cdr:y>0.35553</cdr:y>
    </cdr:to>
    <cdr:sp macro="" textlink="'Figur I.5'!$Q$9">
      <cdr:nvSpPr>
        <cdr:cNvPr id="5" name="TextBox 4"/>
        <cdr:cNvSpPr txBox="1"/>
      </cdr:nvSpPr>
      <cdr:spPr>
        <a:xfrm xmlns:a="http://schemas.openxmlformats.org/drawingml/2006/main">
          <a:off x="9029210" y="2230953"/>
          <a:ext cx="1120090" cy="45840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EB49F2B2-E13A-4FAB-BCE0-2D66027E89DD}" type="TxLink">
            <a:rPr lang="en-US" sz="2000" b="0" i="0" u="none" strike="noStrike">
              <a:solidFill>
                <a:srgbClr val="000000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pPr algn="ctr"/>
            <a:t>28,6</a:t>
          </a:fld>
          <a:endParaRPr lang="da-DK" sz="2000"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0.85934</cdr:x>
      <cdr:y>0.38108</cdr:y>
    </cdr:from>
    <cdr:to>
      <cdr:x>0.95194</cdr:x>
      <cdr:y>0.44168</cdr:y>
    </cdr:to>
    <cdr:sp macro="" textlink="'Figur I.5'!$Q$11">
      <cdr:nvSpPr>
        <cdr:cNvPr id="6" name="TextBox 5"/>
        <cdr:cNvSpPr txBox="1"/>
      </cdr:nvSpPr>
      <cdr:spPr>
        <a:xfrm xmlns:a="http://schemas.openxmlformats.org/drawingml/2006/main">
          <a:off x="12993221" y="2882683"/>
          <a:ext cx="1400112" cy="4584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34ED7AEB-7EBA-4375-8C33-814B03BEA0AA}" type="TxLink">
            <a:rPr lang="en-US" sz="2000" b="0" i="0" u="none" strike="noStrike">
              <a:solidFill>
                <a:srgbClr val="000000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pPr algn="ctr"/>
            <a:t>23,2</a:t>
          </a:fld>
          <a:endParaRPr lang="da-DK" sz="2000"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0.13993</cdr:x>
      <cdr:y>0.91026</cdr:y>
    </cdr:from>
    <cdr:to>
      <cdr:x>0.4189</cdr:x>
      <cdr:y>0.9787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54559" y="4311395"/>
          <a:ext cx="2700571" cy="324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2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Reduktioner</a:t>
          </a:r>
          <a:r>
            <a:rPr lang="da-DK" sz="2000" baseline="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hos virksomheder</a:t>
          </a:r>
        </a:p>
      </cdr:txBody>
    </cdr:sp>
  </cdr:relSizeAnchor>
  <cdr:relSizeAnchor xmlns:cdr="http://schemas.openxmlformats.org/drawingml/2006/chartDrawing">
    <cdr:from>
      <cdr:x>0.00834</cdr:x>
      <cdr:y>0.04072</cdr:y>
    </cdr:from>
    <cdr:to>
      <cdr:x>0.14016</cdr:x>
      <cdr:y>0.09995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81643" y="192879"/>
          <a:ext cx="1290447" cy="2805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2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Mio. ton CO</a:t>
          </a:r>
          <a:r>
            <a:rPr lang="da-DK" sz="2000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2</a:t>
          </a:r>
          <a:r>
            <a:rPr lang="da-DK" sz="2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e</a:t>
          </a:r>
        </a:p>
      </cdr:txBody>
    </cdr:sp>
  </cdr:relSizeAnchor>
  <cdr:relSizeAnchor xmlns:cdr="http://schemas.openxmlformats.org/drawingml/2006/chartDrawing">
    <cdr:from>
      <cdr:x>0.17453</cdr:x>
      <cdr:y>0.13309</cdr:y>
    </cdr:from>
    <cdr:to>
      <cdr:x>0.26714</cdr:x>
      <cdr:y>0.18406</cdr:y>
    </cdr:to>
    <cdr:sp macro="" textlink="'Figur I.5'!$Q$6">
      <cdr:nvSpPr>
        <cdr:cNvPr id="9" name="TextBox 8"/>
        <cdr:cNvSpPr txBox="1"/>
      </cdr:nvSpPr>
      <cdr:spPr>
        <a:xfrm xmlns:a="http://schemas.openxmlformats.org/drawingml/2006/main">
          <a:off x="2654283" y="836664"/>
          <a:ext cx="1408429" cy="32043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CAF6FC14-6B40-4324-8295-E1D4C65620AA}" type="TxLink">
            <a:rPr lang="en-US" sz="2000" b="0" i="0" u="none" strike="noStrike">
              <a:solidFill>
                <a:srgbClr val="000000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pPr algn="ctr"/>
            <a:t>-1,9</a:t>
          </a:fld>
          <a:endParaRPr lang="da-DK" sz="2000"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0.31226</cdr:x>
      <cdr:y>0.16343</cdr:y>
    </cdr:from>
    <cdr:to>
      <cdr:x>0.40486</cdr:x>
      <cdr:y>0.21315</cdr:y>
    </cdr:to>
    <cdr:sp macro="" textlink="'Figur I.5'!$Q$7">
      <cdr:nvSpPr>
        <cdr:cNvPr id="10" name="TextBox 9"/>
        <cdr:cNvSpPr txBox="1"/>
      </cdr:nvSpPr>
      <cdr:spPr>
        <a:xfrm xmlns:a="http://schemas.openxmlformats.org/drawingml/2006/main">
          <a:off x="4748905" y="1027395"/>
          <a:ext cx="1408277" cy="31258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A4D02197-7A4D-43C8-A3F1-36162EF3023C}" type="TxLink">
            <a:rPr lang="en-US" sz="2000" b="0" i="0" u="none" strike="noStrike">
              <a:solidFill>
                <a:srgbClr val="000000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pPr algn="ctr"/>
            <a:t>-8,0</a:t>
          </a:fld>
          <a:endParaRPr lang="da-DK" sz="2000"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0.44759</cdr:x>
      <cdr:y>0.28668</cdr:y>
    </cdr:from>
    <cdr:to>
      <cdr:x>0.5402</cdr:x>
      <cdr:y>0.33558</cdr:y>
    </cdr:to>
    <cdr:sp macro="" textlink="'Figur I.5'!$Q$8">
      <cdr:nvSpPr>
        <cdr:cNvPr id="11" name="TextBox 10"/>
        <cdr:cNvSpPr txBox="1"/>
      </cdr:nvSpPr>
      <cdr:spPr>
        <a:xfrm xmlns:a="http://schemas.openxmlformats.org/drawingml/2006/main">
          <a:off x="6807027" y="1802173"/>
          <a:ext cx="1408429" cy="30743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C597F6C8-2BC8-46B0-909E-4493CCFA3CC8}" type="TxLink">
            <a:rPr lang="en-US" sz="2000" b="0" i="0" u="none" strike="noStrike">
              <a:solidFill>
                <a:srgbClr val="000000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pPr algn="ctr"/>
            <a:t>-0,6</a:t>
          </a:fld>
          <a:endParaRPr lang="da-DK" sz="2000"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0.73188</cdr:x>
      <cdr:y>0.29313</cdr:y>
    </cdr:from>
    <cdr:to>
      <cdr:x>0.80597</cdr:x>
      <cdr:y>0.35373</cdr:y>
    </cdr:to>
    <cdr:sp macro="" textlink="'Figur I.5'!$Q$10">
      <cdr:nvSpPr>
        <cdr:cNvPr id="12" name="TextBox 11"/>
        <cdr:cNvSpPr txBox="1"/>
      </cdr:nvSpPr>
      <cdr:spPr>
        <a:xfrm xmlns:a="http://schemas.openxmlformats.org/drawingml/2006/main">
          <a:off x="11066026" y="2217350"/>
          <a:ext cx="1120240" cy="4584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99F5F5D0-9382-4910-B3A1-F85FDF533472}" type="TxLink">
            <a:rPr lang="en-US" sz="2000" b="0" i="0" u="none" strike="noStrike">
              <a:solidFill>
                <a:srgbClr val="000000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pPr algn="ctr"/>
            <a:t>-5,4</a:t>
          </a:fld>
          <a:endParaRPr lang="da-DK" sz="2000"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434561</xdr:colOff>
      <xdr:row>2</xdr:row>
      <xdr:rowOff>176397</xdr:rowOff>
    </xdr:from>
    <xdr:to>
      <xdr:col>39</xdr:col>
      <xdr:colOff>456076</xdr:colOff>
      <xdr:row>36</xdr:row>
      <xdr:rowOff>153489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0.5798</cdr:x>
      <cdr:y>0.90903</cdr:y>
    </cdr:from>
    <cdr:to>
      <cdr:x>0.96064</cdr:x>
      <cdr:y>0.97161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12773" y="4305571"/>
          <a:ext cx="3686735" cy="296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2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---- Opnåelse af 70 pct.-målsætningen ----</a:t>
          </a:r>
        </a:p>
      </cdr:txBody>
    </cdr:sp>
  </cdr:relSizeAnchor>
  <cdr:relSizeAnchor xmlns:cdr="http://schemas.openxmlformats.org/drawingml/2006/chartDrawing">
    <cdr:from>
      <cdr:x>0.03826</cdr:x>
      <cdr:y>0.1308</cdr:y>
    </cdr:from>
    <cdr:to>
      <cdr:x>0.13086</cdr:x>
      <cdr:y>0.19141</cdr:y>
    </cdr:to>
    <cdr:sp macro="" textlink="'Figur I.6'!$Q$5">
      <cdr:nvSpPr>
        <cdr:cNvPr id="4" name="TextBox 3"/>
        <cdr:cNvSpPr txBox="1"/>
      </cdr:nvSpPr>
      <cdr:spPr>
        <a:xfrm xmlns:a="http://schemas.openxmlformats.org/drawingml/2006/main">
          <a:off x="581865" y="977720"/>
          <a:ext cx="1408277" cy="45307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B221AB26-1782-4E90-86B4-021B1B7D95BB}" type="TxLink">
            <a:rPr lang="en-US" sz="2000" b="0" i="0" u="none" strike="noStrike">
              <a:solidFill>
                <a:srgbClr val="000000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pPr algn="ctr"/>
            <a:t>39,1</a:t>
          </a:fld>
          <a:endParaRPr lang="da-DK" sz="2000"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0.59667</cdr:x>
      <cdr:y>0.2776</cdr:y>
    </cdr:from>
    <cdr:to>
      <cdr:x>0.67075</cdr:x>
      <cdr:y>0.3382</cdr:y>
    </cdr:to>
    <cdr:sp macro="" textlink="'Figur I.6'!$Q$9">
      <cdr:nvSpPr>
        <cdr:cNvPr id="5" name="TextBox 4"/>
        <cdr:cNvSpPr txBox="1"/>
      </cdr:nvSpPr>
      <cdr:spPr>
        <a:xfrm xmlns:a="http://schemas.openxmlformats.org/drawingml/2006/main">
          <a:off x="9074246" y="2075112"/>
          <a:ext cx="1126621" cy="4529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EB49F2B2-E13A-4FAB-BCE0-2D66027E89DD}" type="TxLink">
            <a:rPr lang="en-US" sz="2000" b="0" i="0" u="none" strike="noStrike">
              <a:solidFill>
                <a:srgbClr val="000000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pPr algn="ctr"/>
            <a:t>29,6</a:t>
          </a:fld>
          <a:endParaRPr lang="da-DK" sz="2000"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0.85934</cdr:x>
      <cdr:y>0.38108</cdr:y>
    </cdr:from>
    <cdr:to>
      <cdr:x>0.95194</cdr:x>
      <cdr:y>0.43832</cdr:y>
    </cdr:to>
    <cdr:sp macro="" textlink="'Figur I.6'!$Q$11">
      <cdr:nvSpPr>
        <cdr:cNvPr id="6" name="TextBox 5"/>
        <cdr:cNvSpPr txBox="1"/>
      </cdr:nvSpPr>
      <cdr:spPr>
        <a:xfrm xmlns:a="http://schemas.openxmlformats.org/drawingml/2006/main">
          <a:off x="13114830" y="2348497"/>
          <a:ext cx="1413217" cy="35277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34ED7AEB-7EBA-4375-8C33-814B03BEA0AA}" type="TxLink">
            <a:rPr lang="en-US" sz="2000" b="0" i="0" u="none" strike="noStrike">
              <a:solidFill>
                <a:srgbClr val="000000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pPr algn="ctr"/>
            <a:t>23,0</a:t>
          </a:fld>
          <a:endParaRPr lang="da-DK" sz="2000"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0.13993</cdr:x>
      <cdr:y>0.91026</cdr:y>
    </cdr:from>
    <cdr:to>
      <cdr:x>0.4189</cdr:x>
      <cdr:y>0.9787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54559" y="4311395"/>
          <a:ext cx="2700571" cy="324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2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Reduktioner</a:t>
          </a:r>
          <a:r>
            <a:rPr lang="da-DK" sz="2000" baseline="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hos virksomheder</a:t>
          </a:r>
        </a:p>
      </cdr:txBody>
    </cdr:sp>
  </cdr:relSizeAnchor>
  <cdr:relSizeAnchor xmlns:cdr="http://schemas.openxmlformats.org/drawingml/2006/chartDrawing">
    <cdr:from>
      <cdr:x>0.00834</cdr:x>
      <cdr:y>0.04072</cdr:y>
    </cdr:from>
    <cdr:to>
      <cdr:x>0.14016</cdr:x>
      <cdr:y>0.09995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81643" y="192879"/>
          <a:ext cx="1290447" cy="2805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2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Mio. ton CO</a:t>
          </a:r>
          <a:r>
            <a:rPr lang="da-DK" sz="2000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2</a:t>
          </a:r>
          <a:r>
            <a:rPr lang="da-DK" sz="2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e</a:t>
          </a:r>
        </a:p>
      </cdr:txBody>
    </cdr:sp>
  </cdr:relSizeAnchor>
  <cdr:relSizeAnchor xmlns:cdr="http://schemas.openxmlformats.org/drawingml/2006/chartDrawing">
    <cdr:from>
      <cdr:x>0.17603</cdr:x>
      <cdr:y>0.13135</cdr:y>
    </cdr:from>
    <cdr:to>
      <cdr:x>0.26864</cdr:x>
      <cdr:y>0.18085</cdr:y>
    </cdr:to>
    <cdr:sp macro="" textlink="'Figur I.6'!$Q$6">
      <cdr:nvSpPr>
        <cdr:cNvPr id="9" name="TextBox 8"/>
        <cdr:cNvSpPr txBox="1"/>
      </cdr:nvSpPr>
      <cdr:spPr>
        <a:xfrm xmlns:a="http://schemas.openxmlformats.org/drawingml/2006/main">
          <a:off x="2686484" y="809476"/>
          <a:ext cx="1413369" cy="3050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CAF6FC14-6B40-4324-8295-E1D4C65620AA}" type="TxLink">
            <a:rPr lang="en-US" sz="2000" b="0" i="0" u="none" strike="noStrike">
              <a:solidFill>
                <a:srgbClr val="000000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pPr algn="ctr"/>
            <a:t>0,2</a:t>
          </a:fld>
          <a:endParaRPr lang="da-DK" sz="2000"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0.31176</cdr:x>
      <cdr:y>0.12572</cdr:y>
    </cdr:from>
    <cdr:to>
      <cdr:x>0.40436</cdr:x>
      <cdr:y>0.18633</cdr:y>
    </cdr:to>
    <cdr:sp macro="" textlink="'Figur I.6'!$Q$7">
      <cdr:nvSpPr>
        <cdr:cNvPr id="10" name="TextBox 9"/>
        <cdr:cNvSpPr txBox="1"/>
      </cdr:nvSpPr>
      <cdr:spPr>
        <a:xfrm xmlns:a="http://schemas.openxmlformats.org/drawingml/2006/main">
          <a:off x="4741332" y="939756"/>
          <a:ext cx="1408277" cy="45307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A4D02197-7A4D-43C8-A3F1-36162EF3023C}" type="TxLink">
            <a:rPr lang="en-US" sz="2000" b="0" i="0" u="none" strike="noStrike">
              <a:solidFill>
                <a:srgbClr val="000000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pPr algn="ctr"/>
            <a:t>-8,9</a:t>
          </a:fld>
          <a:endParaRPr lang="da-DK" sz="2000"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0.44859</cdr:x>
      <cdr:y>0.26667</cdr:y>
    </cdr:from>
    <cdr:to>
      <cdr:x>0.5412</cdr:x>
      <cdr:y>0.3205</cdr:y>
    </cdr:to>
    <cdr:sp macro="" textlink="'Figur I.6'!$Q$8">
      <cdr:nvSpPr>
        <cdr:cNvPr id="11" name="TextBox 10"/>
        <cdr:cNvSpPr txBox="1"/>
      </cdr:nvSpPr>
      <cdr:spPr>
        <a:xfrm xmlns:a="http://schemas.openxmlformats.org/drawingml/2006/main">
          <a:off x="6846163" y="1643419"/>
          <a:ext cx="1413369" cy="33171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C597F6C8-2BC8-46B0-909E-4493CCFA3CC8}" type="TxLink">
            <a:rPr lang="en-US" sz="2000" b="0" i="0" u="none" strike="noStrike">
              <a:solidFill>
                <a:srgbClr val="000000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pPr algn="ctr"/>
            <a:t>-0,8</a:t>
          </a:fld>
          <a:endParaRPr lang="da-DK" sz="2000"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0.73238</cdr:x>
      <cdr:y>0.2809</cdr:y>
    </cdr:from>
    <cdr:to>
      <cdr:x>0.80647</cdr:x>
      <cdr:y>0.32922</cdr:y>
    </cdr:to>
    <cdr:sp macro="" textlink="'Figur I.6'!$Q$10">
      <cdr:nvSpPr>
        <cdr:cNvPr id="12" name="TextBox 11"/>
        <cdr:cNvSpPr txBox="1"/>
      </cdr:nvSpPr>
      <cdr:spPr>
        <a:xfrm xmlns:a="http://schemas.openxmlformats.org/drawingml/2006/main">
          <a:off x="11177228" y="1731114"/>
          <a:ext cx="1130726" cy="29780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99F5F5D0-9382-4910-B3A1-F85FDF533472}" type="TxLink">
            <a:rPr lang="en-US" sz="2000" b="0" i="0" u="none" strike="noStrike">
              <a:solidFill>
                <a:srgbClr val="000000"/>
              </a:solidFill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pPr algn="ctr"/>
            <a:t>-6,6</a:t>
          </a:fld>
          <a:endParaRPr lang="da-DK" sz="2000">
            <a:latin typeface="Arial" panose="020B0604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41564</xdr:colOff>
      <xdr:row>3</xdr:row>
      <xdr:rowOff>13854</xdr:rowOff>
    </xdr:from>
    <xdr:to>
      <xdr:col>25</xdr:col>
      <xdr:colOff>367964</xdr:colOff>
      <xdr:row>40</xdr:row>
      <xdr:rowOff>4385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0.23308</cdr:x>
      <cdr:y>0.07114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27844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36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Mio.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ton CO2e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41564</xdr:colOff>
      <xdr:row>3</xdr:row>
      <xdr:rowOff>13854</xdr:rowOff>
    </xdr:from>
    <xdr:to>
      <xdr:col>25</xdr:col>
      <xdr:colOff>367964</xdr:colOff>
      <xdr:row>40</xdr:row>
      <xdr:rowOff>4385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0.30171</cdr:x>
      <cdr:y>0.07114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949286" cy="47568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36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samlet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548640</xdr:colOff>
      <xdr:row>20</xdr:row>
      <xdr:rowOff>22860</xdr:rowOff>
    </xdr:from>
    <xdr:to>
      <xdr:col>25</xdr:col>
      <xdr:colOff>153105</xdr:colOff>
      <xdr:row>22</xdr:row>
      <xdr:rowOff>148048</xdr:rowOff>
    </xdr:to>
    <xdr:sp macro="" textlink="">
      <xdr:nvSpPr>
        <xdr:cNvPr id="7" name="Tekstboks 1"/>
        <xdr:cNvSpPr txBox="1"/>
      </xdr:nvSpPr>
      <xdr:spPr>
        <a:xfrm>
          <a:off x="18204180" y="4069080"/>
          <a:ext cx="823665" cy="475708"/>
        </a:xfrm>
        <a:prstGeom prst="rect">
          <a:avLst/>
        </a:prstGeom>
        <a:noFill/>
        <a:ln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ysClr val="windowText" lastClr="000000"/>
              </a:solidFill>
              <a:latin typeface="Calibri" panose="020F0502020204030204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 panose="020F0502020204030204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 panose="020F0502020204030204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 panose="020F0502020204030204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 panose="020F0502020204030204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 panose="020F0502020204030204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 panose="020F0502020204030204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 panose="020F0502020204030204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 panose="020F0502020204030204"/>
            </a:defRPr>
          </a:lvl9pPr>
        </a:lstStyle>
        <a:p>
          <a:pPr algn="ctr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A</a:t>
          </a:r>
        </a:p>
      </xdr:txBody>
    </xdr:sp>
    <xdr:clientData/>
  </xdr:twoCellAnchor>
  <xdr:twoCellAnchor>
    <xdr:from>
      <xdr:col>23</xdr:col>
      <xdr:colOff>563880</xdr:colOff>
      <xdr:row>10</xdr:row>
      <xdr:rowOff>137160</xdr:rowOff>
    </xdr:from>
    <xdr:to>
      <xdr:col>25</xdr:col>
      <xdr:colOff>168345</xdr:colOff>
      <xdr:row>13</xdr:row>
      <xdr:rowOff>87088</xdr:rowOff>
    </xdr:to>
    <xdr:sp macro="" textlink="">
      <xdr:nvSpPr>
        <xdr:cNvPr id="9" name="Tekstboks 1"/>
        <xdr:cNvSpPr txBox="1"/>
      </xdr:nvSpPr>
      <xdr:spPr>
        <a:xfrm>
          <a:off x="18219420" y="2430780"/>
          <a:ext cx="823665" cy="475708"/>
        </a:xfrm>
        <a:prstGeom prst="rect">
          <a:avLst/>
        </a:prstGeom>
        <a:noFill/>
        <a:ln>
          <a:noFill/>
        </a:ln>
        <a:effectLst/>
      </xdr:spPr>
      <xdr:txBody>
        <a:bodyPr wrap="square" rtlCol="0" anchor="t">
          <a:spAutoFit/>
        </a:bodyPr>
        <a:lstStyle>
          <a:lvl1pPr marL="0" indent="0">
            <a:defRPr sz="1100">
              <a:solidFill>
                <a:sysClr val="windowText" lastClr="000000"/>
              </a:solidFill>
              <a:latin typeface="Calibri" panose="020F0502020204030204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 panose="020F0502020204030204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 panose="020F0502020204030204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 panose="020F0502020204030204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 panose="020F0502020204030204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 panose="020F0502020204030204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 panose="020F0502020204030204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 panose="020F0502020204030204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 panose="020F0502020204030204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2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0.00505</cdr:x>
      <cdr:y>0.0078</cdr:y>
    </cdr:from>
    <cdr:to>
      <cdr:x>0.57331</cdr:x>
      <cdr:y>0.0825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50844" y="49674"/>
          <a:ext cx="5721306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216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Marginalomkostninger</a:t>
          </a:r>
        </a:p>
      </cdr:txBody>
    </cdr:sp>
  </cdr:relSizeAnchor>
  <cdr:relSizeAnchor xmlns:cdr="http://schemas.openxmlformats.org/drawingml/2006/chartDrawing">
    <cdr:from>
      <cdr:x>0</cdr:x>
      <cdr:y>0.45195</cdr:y>
    </cdr:from>
    <cdr:to>
      <cdr:x>0.04541</cdr:x>
      <cdr:y>0.52665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2" name="Tekstboks 1"/>
            <cdr:cNvSpPr txBox="1"/>
          </cdr:nvSpPr>
          <cdr:spPr>
            <a:xfrm xmlns:a="http://schemas.openxmlformats.org/drawingml/2006/main">
              <a:off x="0" y="2941911"/>
              <a:ext cx="457189" cy="486252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 horzOverflow="clip" wrap="square" rtlCol="0" anchor="t">
              <a:spAutoFit/>
            </a:bodyPr>
            <a:lstStyle xmlns:a="http://schemas.openxmlformats.org/drawingml/2006/main"/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a-DK" sz="2600" i="1">
                        <a:latin typeface="Cambria Math"/>
                        <a:ea typeface="Cambria Math"/>
                        <a:cs typeface="Arial" panose="020B0604020202020204" pitchFamily="34" charset="0"/>
                      </a:rPr>
                      <m:t>𝜏</m:t>
                    </m:r>
                  </m:oMath>
                </m:oMathPara>
              </a14:m>
              <a:endParaRPr lang="da-DK" sz="260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</mc:Choice>
      <mc:Fallback xmlns="">
        <cdr:sp macro="" textlink="">
          <cdr:nvSpPr>
            <cdr:cNvPr id="2" name="Tekstboks 1"/>
            <cdr:cNvSpPr txBox="1"/>
          </cdr:nvSpPr>
          <cdr:spPr>
            <a:xfrm xmlns:a="http://schemas.openxmlformats.org/drawingml/2006/main">
              <a:off x="0" y="2941911"/>
              <a:ext cx="457189" cy="486252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 horzOverflow="clip" wrap="square" rtlCol="0" anchor="t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lang="da-DK" sz="2600" i="0">
                  <a:latin typeface="Cambria Math"/>
                  <a:ea typeface="Cambria Math"/>
                  <a:cs typeface="Arial" panose="020B0604020202020204" pitchFamily="34" charset="0"/>
                </a:rPr>
                <a:t>𝜏</a:t>
              </a:r>
              <a:endParaRPr lang="da-DK" sz="260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0.02477</cdr:x>
      <cdr:y>0.7871</cdr:y>
    </cdr:from>
    <cdr:to>
      <cdr:x>0.99629</cdr:x>
      <cdr:y>0.85822</cdr:y>
    </cdr:to>
    <cdr:sp macro="" textlink="">
      <cdr:nvSpPr>
        <cdr:cNvPr id="4" name="Tekstboks 3"/>
        <cdr:cNvSpPr txBox="1"/>
      </cdr:nvSpPr>
      <cdr:spPr>
        <a:xfrm xmlns:a="http://schemas.openxmlformats.org/drawingml/2006/main">
          <a:off x="249382" y="5264727"/>
          <a:ext cx="978131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Reduktion af drivhusgasser</a:t>
          </a:r>
        </a:p>
      </cdr:txBody>
    </cdr:sp>
  </cdr:relSizeAnchor>
  <cdr:relSizeAnchor xmlns:cdr="http://schemas.openxmlformats.org/drawingml/2006/chartDrawing">
    <cdr:from>
      <cdr:x>0.58133</cdr:x>
      <cdr:y>0.56685</cdr:y>
    </cdr:from>
    <cdr:to>
      <cdr:x>0.66314</cdr:x>
      <cdr:y>0.63942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5" name="Tekstboks 1"/>
            <cdr:cNvSpPr txBox="1"/>
          </cdr:nvSpPr>
          <cdr:spPr>
            <a:xfrm xmlns:a="http://schemas.openxmlformats.org/drawingml/2006/main">
              <a:off x="5852847" y="3667035"/>
              <a:ext cx="823665" cy="469464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a-DK" sz="2600" i="1">
                        <a:latin typeface="Cambria Math"/>
                        <a:ea typeface="Cambria Math"/>
                        <a:cs typeface="Arial" panose="020B0604020202020204" pitchFamily="34" charset="0"/>
                      </a:rPr>
                      <m:t>𝛼</m:t>
                    </m:r>
                  </m:oMath>
                </m:oMathPara>
              </a14:m>
              <a:endParaRPr lang="da-DK" sz="260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</mc:Choice>
      <mc:Fallback xmlns="">
        <cdr:sp macro="" textlink="">
          <cdr:nvSpPr>
            <cdr:cNvPr id="5" name="Tekstboks 1"/>
            <cdr:cNvSpPr txBox="1"/>
          </cdr:nvSpPr>
          <cdr:spPr>
            <a:xfrm xmlns:a="http://schemas.openxmlformats.org/drawingml/2006/main">
              <a:off x="5852847" y="3667035"/>
              <a:ext cx="823665" cy="469464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da-DK" sz="2600" i="0">
                  <a:latin typeface="Cambria Math"/>
                  <a:ea typeface="Cambria Math"/>
                  <a:cs typeface="Arial" panose="020B0604020202020204" pitchFamily="34" charset="0"/>
                </a:rPr>
                <a:t>𝛼</a:t>
              </a:r>
              <a:endParaRPr lang="da-DK" sz="260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0.31242</cdr:x>
      <cdr:y>0.53742</cdr:y>
    </cdr:from>
    <cdr:to>
      <cdr:x>0.39423</cdr:x>
      <cdr:y>0.60966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6" name="Tekstboks 1"/>
            <cdr:cNvSpPr txBox="1"/>
          </cdr:nvSpPr>
          <cdr:spPr>
            <a:xfrm xmlns:a="http://schemas.openxmlformats.org/drawingml/2006/main">
              <a:off x="3145494" y="3498303"/>
              <a:ext cx="823665" cy="470238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a-DK" sz="2600" i="1">
                        <a:latin typeface="Cambria Math"/>
                        <a:ea typeface="Cambria Math"/>
                        <a:cs typeface="Arial" panose="020B0604020202020204" pitchFamily="34" charset="0"/>
                      </a:rPr>
                      <m:t>𝛽</m:t>
                    </m:r>
                  </m:oMath>
                </m:oMathPara>
              </a14:m>
              <a:endParaRPr lang="da-DK" sz="260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</mc:Choice>
      <mc:Fallback xmlns="">
        <cdr:sp macro="" textlink="">
          <cdr:nvSpPr>
            <cdr:cNvPr id="6" name="Tekstboks 1"/>
            <cdr:cNvSpPr txBox="1"/>
          </cdr:nvSpPr>
          <cdr:spPr>
            <a:xfrm xmlns:a="http://schemas.openxmlformats.org/drawingml/2006/main">
              <a:off x="3145494" y="3498303"/>
              <a:ext cx="823665" cy="470238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da-DK" sz="2600" i="0">
                  <a:latin typeface="Cambria Math"/>
                  <a:ea typeface="Cambria Math"/>
                  <a:cs typeface="Arial" panose="020B0604020202020204" pitchFamily="34" charset="0"/>
                </a:rPr>
                <a:t>𝛽</a:t>
              </a:r>
              <a:endParaRPr lang="da-DK" sz="2600">
                <a:latin typeface="Arial" panose="020B0604020202020204" pitchFamily="34" charset="0"/>
                <a:cs typeface="Arial" panose="020B0604020202020204" pitchFamily="34" charset="0"/>
              </a:endParaRPr>
            </a:p>
          </cdr:txBody>
        </cdr:sp>
      </mc:Fallback>
    </mc:AlternateContent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443345</xdr:colOff>
      <xdr:row>4</xdr:row>
      <xdr:rowOff>83127</xdr:rowOff>
    </xdr:from>
    <xdr:to>
      <xdr:col>27</xdr:col>
      <xdr:colOff>148171</xdr:colOff>
      <xdr:row>46</xdr:row>
      <xdr:rowOff>27709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s.dk/KEO/Statistik/17Stat/Figurer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EO\PolitikTeam\Klimaplan%202012\Beregninger\Tiltag%20notater%20og%20regneark_%20pr%2027%20juni%202013\Milj&#248;\regneark%204%20pct%20og%20ny%20NAF\Klimaplan%202012%20-%20Metan%20affaldsdeponering%202013%2006%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29386\AppData\Local\Microsoft\Windows\Temporary%20Internet%20Files\Content.Outlook\7KNSAB4U\Fremskrivningsmodeller\RAMSES7\BF2015\20151117%20Slow%20Udland%20Lav%20CO2\R7%202014%202025_YS%201_S%203_DATA7_2015_O%201_17-11-2015%20-%20Lav%20CO2%20-%20I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hold"/>
      <sheetName val="Overblik"/>
      <sheetName val="Produktion"/>
      <sheetName val="Vedvarende"/>
      <sheetName val="Konvert"/>
      <sheetName val="brutto"/>
      <sheetName val="transport"/>
      <sheetName val="prderhverv"/>
      <sheetName val="sererhverv"/>
      <sheetName val="hushold"/>
      <sheetName val="emissioner"/>
      <sheetName val="økonomi"/>
      <sheetName val="priser"/>
      <sheetName val="internat"/>
      <sheetName val="Nøgletal"/>
      <sheetName val="Exte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A4" t="str">
            <v>Bruttonationalprodukt (BNP )</v>
          </cell>
          <cell r="C4" t="str">
            <v>Mio. kr.</v>
          </cell>
          <cell r="D4" t="str">
            <v>2010-priser, kædede værdier</v>
          </cell>
          <cell r="E4" t="str">
            <v>Danmarks Statistik, NAHL2</v>
          </cell>
          <cell r="G4">
            <v>906320</v>
          </cell>
          <cell r="H4">
            <v>943415</v>
          </cell>
          <cell r="I4">
            <v>932826</v>
          </cell>
          <cell r="J4">
            <v>919239</v>
          </cell>
          <cell r="K4">
            <v>973700</v>
          </cell>
          <cell r="L4">
            <v>991911</v>
          </cell>
          <cell r="M4">
            <v>1013994</v>
          </cell>
          <cell r="N4">
            <v>1053226</v>
          </cell>
          <cell r="O4">
            <v>1048139</v>
          </cell>
          <cell r="P4">
            <v>1041157</v>
          </cell>
          <cell r="Q4">
            <v>1079520</v>
          </cell>
          <cell r="R4">
            <v>1107545</v>
          </cell>
          <cell r="S4">
            <v>1153687</v>
          </cell>
          <cell r="T4">
            <v>1199877</v>
          </cell>
          <cell r="U4">
            <v>1258722</v>
          </cell>
          <cell r="V4">
            <v>1261922</v>
          </cell>
          <cell r="W4">
            <v>1261750</v>
          </cell>
          <cell r="X4">
            <v>1269891</v>
          </cell>
          <cell r="Y4">
            <v>1288625</v>
          </cell>
          <cell r="Z4">
            <v>1306584</v>
          </cell>
          <cell r="AA4">
            <v>1332154</v>
          </cell>
          <cell r="AB4">
            <v>1332296</v>
          </cell>
          <cell r="AC4">
            <v>1403340</v>
          </cell>
          <cell r="AD4">
            <v>1445828</v>
          </cell>
          <cell r="AE4">
            <v>1487758</v>
          </cell>
          <cell r="AF4">
            <v>1536272</v>
          </cell>
          <cell r="AG4">
            <v>1570349</v>
          </cell>
          <cell r="AH4">
            <v>1616643</v>
          </cell>
          <cell r="AI4">
            <v>1677217</v>
          </cell>
          <cell r="AJ4">
            <v>1691023</v>
          </cell>
          <cell r="AK4">
            <v>1698909</v>
          </cell>
          <cell r="AL4">
            <v>1705536</v>
          </cell>
          <cell r="AM4">
            <v>1751043</v>
          </cell>
          <cell r="AN4">
            <v>1791959</v>
          </cell>
          <cell r="AO4">
            <v>1862078</v>
          </cell>
          <cell r="AP4">
            <v>1879009</v>
          </cell>
          <cell r="AQ4">
            <v>1869388</v>
          </cell>
          <cell r="AR4">
            <v>1777666</v>
          </cell>
          <cell r="AS4">
            <v>1810926</v>
          </cell>
          <cell r="AT4">
            <v>1835134</v>
          </cell>
          <cell r="AU4">
            <v>1839290</v>
          </cell>
          <cell r="AV4">
            <v>1856457</v>
          </cell>
          <cell r="AW4">
            <v>1886520</v>
          </cell>
          <cell r="AX4">
            <v>1916829</v>
          </cell>
          <cell r="AY4">
            <v>1954477</v>
          </cell>
          <cell r="AZ4">
            <v>1998976</v>
          </cell>
          <cell r="BA4" t="str">
            <v>JRU, 19/7-18</v>
          </cell>
          <cell r="BB4" t="str">
            <v>Opdateres 7. nov. 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hold"/>
      <sheetName val="Resultater"/>
      <sheetName val="Beregninger"/>
      <sheetName val="Generelle antagelser"/>
    </sheetNames>
    <sheetDataSet>
      <sheetData sheetId="0"/>
      <sheetData sheetId="1"/>
      <sheetData sheetId="2"/>
      <sheetData sheetId="3">
        <row r="4">
          <cell r="C4">
            <v>0.04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ElAreaTimeSeries"/>
      <sheetName val="HeatAreaTimeSeries"/>
      <sheetName val="FuelTimeSeries"/>
      <sheetName val="ProductionTimeSeries"/>
      <sheetName val="EmissionTimeSeries"/>
      <sheetName val="PlantTimeSeries"/>
      <sheetName val="WeekGraphs"/>
      <sheetName val="MargHeatCost"/>
      <sheetName val="CommDeComm"/>
      <sheetName val="HourElBalance"/>
      <sheetName val="ElPrice"/>
      <sheetName val="ElByType"/>
      <sheetName val="HeatByType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2032"/>
      <sheetName val="2033"/>
      <sheetName val="2034"/>
      <sheetName val="2035"/>
      <sheetName val="2050"/>
    </sheetNames>
    <sheetDataSet>
      <sheetData sheetId="0">
        <row r="29">
          <cell r="H29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H12" sqref="H12"/>
    </sheetView>
  </sheetViews>
  <sheetFormatPr defaultColWidth="9.109375" defaultRowHeight="14.4" x14ac:dyDescent="0.3"/>
  <cols>
    <col min="1" max="1" width="10.5546875" style="20" customWidth="1"/>
    <col min="2" max="2" width="97.33203125" style="20" customWidth="1"/>
    <col min="3" max="16384" width="9.109375" style="20"/>
  </cols>
  <sheetData>
    <row r="1" spans="1:10" s="21" customFormat="1" ht="24.6" x14ac:dyDescent="0.4">
      <c r="A1" s="60" t="s">
        <v>82</v>
      </c>
    </row>
    <row r="2" spans="1:10" s="21" customFormat="1" ht="15" x14ac:dyDescent="0.25"/>
    <row r="3" spans="1:10" s="11" customFormat="1" ht="15.6" x14ac:dyDescent="0.3">
      <c r="A3" s="61" t="s">
        <v>83</v>
      </c>
      <c r="B3" s="62"/>
    </row>
    <row r="4" spans="1:10" ht="15" x14ac:dyDescent="0.25">
      <c r="H4" s="14"/>
      <c r="I4" s="14"/>
      <c r="J4" s="14"/>
    </row>
    <row r="5" spans="1:10" s="14" customFormat="1" ht="15.75" x14ac:dyDescent="0.25">
      <c r="A5" s="63" t="s">
        <v>84</v>
      </c>
      <c r="B5" s="63" t="s">
        <v>85</v>
      </c>
    </row>
    <row r="6" spans="1:10" ht="15.6" x14ac:dyDescent="0.3">
      <c r="A6" s="64" t="s">
        <v>86</v>
      </c>
      <c r="B6" s="22" t="s">
        <v>88</v>
      </c>
      <c r="C6" s="14"/>
      <c r="D6" s="14"/>
      <c r="E6" s="14"/>
    </row>
    <row r="7" spans="1:10" ht="15" x14ac:dyDescent="0.25">
      <c r="A7" s="14" t="s">
        <v>12</v>
      </c>
      <c r="B7" s="14" t="s">
        <v>8</v>
      </c>
      <c r="C7" s="14"/>
      <c r="D7" s="14"/>
      <c r="E7" s="14"/>
    </row>
    <row r="8" spans="1:10" ht="15" x14ac:dyDescent="0.25">
      <c r="A8" s="14" t="s">
        <v>13</v>
      </c>
      <c r="B8" s="14" t="s">
        <v>95</v>
      </c>
      <c r="C8" s="14"/>
      <c r="D8" s="14"/>
      <c r="E8" s="14"/>
    </row>
    <row r="9" spans="1:10" ht="15" x14ac:dyDescent="0.25">
      <c r="A9" s="14" t="s">
        <v>14</v>
      </c>
      <c r="B9" s="14" t="s">
        <v>96</v>
      </c>
      <c r="C9" s="14"/>
      <c r="D9" s="14"/>
      <c r="E9" s="14"/>
    </row>
    <row r="10" spans="1:10" ht="15" x14ac:dyDescent="0.25">
      <c r="A10" s="14"/>
      <c r="B10" s="14"/>
      <c r="C10" s="14"/>
      <c r="D10" s="14"/>
      <c r="E10" s="14"/>
    </row>
    <row r="11" spans="1:10" ht="15.6" x14ac:dyDescent="0.3">
      <c r="A11" s="64" t="s">
        <v>87</v>
      </c>
      <c r="B11" s="22" t="s">
        <v>89</v>
      </c>
      <c r="C11" s="14"/>
      <c r="D11" s="14"/>
      <c r="E11" s="14"/>
    </row>
    <row r="12" spans="1:10" ht="15.75" customHeight="1" x14ac:dyDescent="0.25">
      <c r="A12" s="14" t="s">
        <v>90</v>
      </c>
      <c r="B12" s="14" t="s">
        <v>97</v>
      </c>
      <c r="C12" s="14"/>
      <c r="D12" s="14"/>
      <c r="E12" s="14"/>
    </row>
    <row r="13" spans="1:10" ht="15" x14ac:dyDescent="0.25">
      <c r="A13" s="14"/>
      <c r="B13" s="14"/>
      <c r="C13" s="14"/>
      <c r="D13" s="14"/>
      <c r="E13" s="14"/>
    </row>
    <row r="14" spans="1:10" ht="15.75" x14ac:dyDescent="0.25">
      <c r="A14" s="64" t="s">
        <v>93</v>
      </c>
      <c r="B14" s="22" t="s">
        <v>91</v>
      </c>
      <c r="C14" s="14"/>
      <c r="D14" s="14"/>
      <c r="E14" s="14"/>
    </row>
    <row r="15" spans="1:10" x14ac:dyDescent="0.3">
      <c r="A15" s="14" t="s">
        <v>98</v>
      </c>
      <c r="B15" s="14" t="s">
        <v>109</v>
      </c>
      <c r="C15" s="14"/>
      <c r="D15" s="14"/>
      <c r="E15" s="14"/>
    </row>
    <row r="16" spans="1:10" ht="15" x14ac:dyDescent="0.25">
      <c r="A16" s="14" t="s">
        <v>99</v>
      </c>
      <c r="B16" s="14" t="s">
        <v>108</v>
      </c>
      <c r="C16" s="14"/>
      <c r="D16" s="14"/>
      <c r="E16" s="14"/>
    </row>
    <row r="17" spans="1:10" ht="15" x14ac:dyDescent="0.25">
      <c r="A17" s="14" t="s">
        <v>9</v>
      </c>
      <c r="B17" s="14" t="s">
        <v>100</v>
      </c>
      <c r="C17" s="14"/>
      <c r="D17" s="14"/>
      <c r="E17" s="14"/>
    </row>
    <row r="18" spans="1:10" ht="15" x14ac:dyDescent="0.25">
      <c r="A18" s="14" t="s">
        <v>10</v>
      </c>
      <c r="B18" s="14" t="s">
        <v>101</v>
      </c>
      <c r="C18" s="14"/>
      <c r="D18" s="14"/>
      <c r="E18" s="14"/>
    </row>
    <row r="19" spans="1:10" ht="15" x14ac:dyDescent="0.25">
      <c r="A19" s="14" t="s">
        <v>102</v>
      </c>
      <c r="B19" s="14" t="s">
        <v>103</v>
      </c>
      <c r="C19" s="14"/>
      <c r="D19" s="14"/>
      <c r="E19" s="14"/>
    </row>
    <row r="20" spans="1:10" ht="15" x14ac:dyDescent="0.25">
      <c r="A20" s="14"/>
      <c r="B20" s="14"/>
      <c r="C20" s="14"/>
      <c r="D20" s="14"/>
      <c r="E20" s="14"/>
    </row>
    <row r="21" spans="1:10" ht="15.75" x14ac:dyDescent="0.25">
      <c r="A21" s="64" t="s">
        <v>94</v>
      </c>
      <c r="B21" s="22" t="s">
        <v>92</v>
      </c>
      <c r="C21" s="14"/>
      <c r="D21" s="14"/>
      <c r="E21" s="14"/>
    </row>
    <row r="22" spans="1:10" ht="15.75" customHeight="1" x14ac:dyDescent="0.3">
      <c r="A22" s="14" t="s">
        <v>105</v>
      </c>
      <c r="B22" s="14" t="s">
        <v>110</v>
      </c>
      <c r="C22" s="14"/>
      <c r="D22" s="14"/>
      <c r="E22" s="14"/>
    </row>
    <row r="23" spans="1:10" ht="15.75" customHeight="1" x14ac:dyDescent="0.3">
      <c r="A23" s="14" t="s">
        <v>104</v>
      </c>
      <c r="B23" s="14" t="s">
        <v>111</v>
      </c>
      <c r="C23" s="14"/>
      <c r="D23" s="14"/>
      <c r="E23" s="14"/>
    </row>
    <row r="24" spans="1:10" x14ac:dyDescent="0.3">
      <c r="A24" s="14" t="s">
        <v>11</v>
      </c>
      <c r="B24" s="14" t="s">
        <v>106</v>
      </c>
      <c r="C24" s="14"/>
      <c r="D24" s="14"/>
      <c r="E24" s="14"/>
    </row>
    <row r="25" spans="1:10" x14ac:dyDescent="0.3">
      <c r="A25" s="14" t="s">
        <v>15</v>
      </c>
      <c r="B25" s="14" t="s">
        <v>107</v>
      </c>
      <c r="C25" s="14"/>
      <c r="D25" s="14"/>
      <c r="E25" s="14"/>
      <c r="F25" s="14"/>
      <c r="G25" s="14"/>
      <c r="H25" s="14"/>
      <c r="I25" s="14"/>
    </row>
    <row r="26" spans="1:10" ht="15" x14ac:dyDescent="0.25">
      <c r="A26" s="14"/>
      <c r="B26" s="14"/>
      <c r="C26" s="14"/>
      <c r="D26" s="14"/>
      <c r="E26" s="14"/>
      <c r="F26" s="14"/>
      <c r="G26" s="14"/>
      <c r="H26" s="14"/>
      <c r="I26" s="14"/>
    </row>
    <row r="27" spans="1:10" ht="15" x14ac:dyDescent="0.25">
      <c r="B27" s="14"/>
      <c r="C27" s="14"/>
      <c r="D27" s="14"/>
      <c r="E27" s="14"/>
      <c r="F27" s="14"/>
      <c r="G27" s="14"/>
      <c r="H27" s="14"/>
      <c r="I27" s="14"/>
      <c r="J27" s="14"/>
    </row>
  </sheetData>
  <hyperlinks>
    <hyperlink ref="A7" location="'Figur I.1'!A1" display="I.1"/>
    <hyperlink ref="B7" location="'Figur I.1'!A1" display="Frozen policy"/>
    <hyperlink ref="A8" location="'Figur I.2a'!A1" display="I.2a"/>
    <hyperlink ref="B8" location="'Figur I.2a'!A1" display="Fordeling af drivhusgasudledninger mellem sektorer a"/>
    <hyperlink ref="A9" location="'Figur I.2b'!A1" display="I.2b"/>
    <hyperlink ref="B9" location="'Figur I.2b'!A1" display="Fordeling af drivhusgasudledninger mellem sektorer b"/>
    <hyperlink ref="A12" location="'Boks I.4A'!A1" display="Boks I.4A"/>
    <hyperlink ref="B12" location="'Boks I.4A'!A1" display="Omkostningseffektiv reduktion af drivhusgasser"/>
    <hyperlink ref="A15" location="'Boks I.13A'!A1" display="Boks I.13A"/>
    <hyperlink ref="B15" location="'Boks I.13A'!A1" display="Sammenhæng mellem drivhusgasafgift og drivhusgasreduktioner i 2030"/>
    <hyperlink ref="A16" location="'Boks I.14A'!A1" display="Boks I.14A"/>
    <hyperlink ref="B16" location="'Boks I.14A'!A1" display="Betydning af CCS for afgift og drivhusgasreduktioner i 2030"/>
    <hyperlink ref="A17" location="'Figur I.3'!A1" display="I.3"/>
    <hyperlink ref="B17" location="'Figur I.3'!A1" display="Udvikling i det private forbrug"/>
    <hyperlink ref="A18" location="'Figur I.4'!A1" display="I.4"/>
    <hyperlink ref="B18" location="'Figur I.4'!A1" display="Drivhusgasudledninger i 2030"/>
    <hyperlink ref="A19" location="'Boks I.17A'!A1" display="Boks I.17A"/>
    <hyperlink ref="B19" location="'Boks I.17A'!A1" display="Relativ drivhusgasintensitet i landbruget"/>
    <hyperlink ref="A22" location="'Boks I.21A'!A1" display="Boks I.21A"/>
    <hyperlink ref="B22" location="'Boks I.21A'!A1" display="Beskæftigede og CO2-udledninger pr. BVT"/>
    <hyperlink ref="A23" location="'Boks I.21B'!A1" display="Boks I.21B"/>
    <hyperlink ref="B23" location="'Boks I.21B'!A1" display="Beskæftigede og CO2e-udledninger pr. BVT"/>
    <hyperlink ref="A24" location="'Figur I.5'!A1" display="I.5"/>
    <hyperlink ref="B24" location="'Figur I.5'!A1" display="Reduktioner i drivhusgasudledninger som følge af ensartet drivhusgasafgift med fradrag for afgiften"/>
    <hyperlink ref="A25" location="'Figur I.6'!A1" display="I.6"/>
    <hyperlink ref="B25" location="'Figur I.6'!A1" display="Reduktioner i drivhusgasudledninger ved en opfyldelse af 70 pct.-målsætningen via tilskud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D201"/>
  <sheetViews>
    <sheetView zoomScaleNormal="100" workbookViewId="0">
      <selection activeCell="C15" sqref="C15"/>
    </sheetView>
  </sheetViews>
  <sheetFormatPr defaultColWidth="8.88671875" defaultRowHeight="13.8" x14ac:dyDescent="0.25"/>
  <cols>
    <col min="1" max="1" width="17" style="14" bestFit="1" customWidth="1"/>
    <col min="2" max="2" width="19" style="14" bestFit="1" customWidth="1"/>
    <col min="3" max="3" width="18.6640625" style="14" customWidth="1"/>
    <col min="4" max="16384" width="8.88671875" style="14"/>
  </cols>
  <sheetData>
    <row r="1" spans="1:4" s="11" customFormat="1" ht="37.200000000000003" customHeight="1" x14ac:dyDescent="0.2">
      <c r="A1" s="23" t="s">
        <v>102</v>
      </c>
      <c r="B1" s="10" t="s">
        <v>103</v>
      </c>
    </row>
    <row r="2" spans="1:4" s="11" customFormat="1" ht="32.4" customHeight="1" x14ac:dyDescent="0.2">
      <c r="A2" s="66" t="s">
        <v>113</v>
      </c>
    </row>
    <row r="3" spans="1:4" ht="14.25" x14ac:dyDescent="0.2">
      <c r="A3" s="12"/>
      <c r="B3" s="13"/>
      <c r="C3" s="13"/>
    </row>
    <row r="4" spans="1:4" x14ac:dyDescent="0.25">
      <c r="A4" s="16"/>
      <c r="B4" s="16" t="s">
        <v>45</v>
      </c>
      <c r="C4" s="16" t="s">
        <v>46</v>
      </c>
    </row>
    <row r="5" spans="1:4" ht="14.25" x14ac:dyDescent="0.2">
      <c r="A5" s="19">
        <v>2004</v>
      </c>
      <c r="B5" s="18">
        <v>1.8524660833394133</v>
      </c>
      <c r="C5" s="18"/>
    </row>
    <row r="6" spans="1:4" ht="14.25" x14ac:dyDescent="0.2">
      <c r="A6" s="19">
        <v>2007</v>
      </c>
      <c r="B6" s="18">
        <v>1.5182092297979473</v>
      </c>
      <c r="C6" s="18"/>
    </row>
    <row r="7" spans="1:4" ht="14.25" x14ac:dyDescent="0.2">
      <c r="A7" s="19">
        <v>2011</v>
      </c>
      <c r="B7" s="18">
        <v>1.1190371197592626</v>
      </c>
      <c r="C7" s="18"/>
    </row>
    <row r="8" spans="1:4" ht="14.25" x14ac:dyDescent="0.2">
      <c r="A8" s="19">
        <v>2014</v>
      </c>
      <c r="B8" s="18">
        <v>0.83530155437914255</v>
      </c>
      <c r="C8" s="18">
        <v>0.83530155437914255</v>
      </c>
      <c r="D8" s="18">
        <v>0.83530155437914255</v>
      </c>
    </row>
    <row r="9" spans="1:4" ht="14.25" x14ac:dyDescent="0.2">
      <c r="A9" s="19">
        <v>2030</v>
      </c>
      <c r="B9" s="18"/>
      <c r="C9" s="18">
        <v>1.1186421529968265</v>
      </c>
      <c r="D9" s="18">
        <v>0.57601113212746835</v>
      </c>
    </row>
    <row r="10" spans="1:4" ht="14.25" x14ac:dyDescent="0.2">
      <c r="A10" s="19"/>
      <c r="B10" s="18"/>
      <c r="C10" s="18"/>
    </row>
    <row r="11" spans="1:4" ht="14.25" x14ac:dyDescent="0.2">
      <c r="A11" s="19"/>
      <c r="B11" s="18"/>
      <c r="C11" s="18"/>
    </row>
    <row r="12" spans="1:4" ht="14.25" x14ac:dyDescent="0.2">
      <c r="A12" s="19"/>
      <c r="B12" s="18"/>
      <c r="C12" s="18"/>
    </row>
    <row r="13" spans="1:4" ht="14.25" x14ac:dyDescent="0.2">
      <c r="A13" s="19"/>
      <c r="B13" s="18"/>
      <c r="C13" s="18"/>
    </row>
    <row r="14" spans="1:4" ht="14.25" x14ac:dyDescent="0.2">
      <c r="A14" s="19"/>
      <c r="B14" s="18"/>
      <c r="C14" s="18"/>
    </row>
    <row r="15" spans="1:4" ht="14.25" x14ac:dyDescent="0.2">
      <c r="A15" s="19"/>
      <c r="B15" s="18"/>
      <c r="C15" s="18"/>
    </row>
    <row r="16" spans="1:4" ht="14.25" x14ac:dyDescent="0.2">
      <c r="A16" s="19"/>
      <c r="B16" s="18"/>
      <c r="C16" s="18"/>
    </row>
    <row r="17" spans="1:3" ht="14.25" x14ac:dyDescent="0.2">
      <c r="A17" s="19"/>
      <c r="B17" s="18"/>
      <c r="C17" s="18"/>
    </row>
    <row r="18" spans="1:3" ht="14.25" x14ac:dyDescent="0.2">
      <c r="A18" s="19"/>
      <c r="B18" s="18"/>
      <c r="C18" s="18"/>
    </row>
    <row r="19" spans="1:3" ht="14.25" x14ac:dyDescent="0.2">
      <c r="A19" s="19"/>
      <c r="B19" s="18"/>
      <c r="C19" s="18"/>
    </row>
    <row r="20" spans="1:3" ht="14.25" x14ac:dyDescent="0.2">
      <c r="A20" s="19"/>
      <c r="B20" s="18"/>
      <c r="C20" s="18"/>
    </row>
    <row r="21" spans="1:3" ht="14.25" x14ac:dyDescent="0.2">
      <c r="A21" s="19"/>
      <c r="B21" s="18"/>
      <c r="C21" s="18"/>
    </row>
    <row r="22" spans="1:3" ht="14.25" x14ac:dyDescent="0.2">
      <c r="A22" s="29"/>
      <c r="B22" s="18"/>
      <c r="C22" s="18"/>
    </row>
    <row r="23" spans="1:3" ht="14.25" x14ac:dyDescent="0.2">
      <c r="A23" s="30"/>
      <c r="B23" s="31"/>
      <c r="C23" s="18"/>
    </row>
    <row r="24" spans="1:3" ht="14.25" x14ac:dyDescent="0.2">
      <c r="A24" s="19"/>
      <c r="B24" s="18"/>
      <c r="C24" s="18"/>
    </row>
    <row r="25" spans="1:3" ht="14.25" x14ac:dyDescent="0.2">
      <c r="A25" s="19"/>
      <c r="B25" s="18"/>
      <c r="C25" s="18"/>
    </row>
    <row r="26" spans="1:3" ht="14.25" x14ac:dyDescent="0.2">
      <c r="A26" s="19"/>
      <c r="B26" s="18"/>
      <c r="C26" s="18"/>
    </row>
    <row r="27" spans="1:3" ht="14.25" x14ac:dyDescent="0.2">
      <c r="A27" s="19"/>
      <c r="B27" s="18"/>
      <c r="C27" s="18"/>
    </row>
    <row r="28" spans="1:3" ht="14.25" x14ac:dyDescent="0.2">
      <c r="A28" s="19"/>
      <c r="B28" s="18"/>
      <c r="C28" s="18"/>
    </row>
    <row r="29" spans="1:3" ht="14.25" x14ac:dyDescent="0.2">
      <c r="A29" s="19"/>
      <c r="B29" s="18"/>
      <c r="C29" s="18"/>
    </row>
    <row r="30" spans="1:3" ht="14.25" x14ac:dyDescent="0.2">
      <c r="A30" s="19"/>
      <c r="B30" s="18"/>
      <c r="C30" s="18"/>
    </row>
    <row r="31" spans="1:3" ht="14.25" x14ac:dyDescent="0.2">
      <c r="A31" s="19"/>
      <c r="B31" s="18"/>
      <c r="C31" s="18"/>
    </row>
    <row r="32" spans="1:3" x14ac:dyDescent="0.25">
      <c r="A32" s="19"/>
      <c r="B32" s="18"/>
      <c r="C32" s="18"/>
    </row>
    <row r="33" spans="1:3" x14ac:dyDescent="0.25">
      <c r="A33" s="19"/>
      <c r="B33" s="18"/>
      <c r="C33" s="18"/>
    </row>
    <row r="34" spans="1:3" x14ac:dyDescent="0.25">
      <c r="A34" s="19"/>
      <c r="B34" s="18"/>
      <c r="C34" s="18"/>
    </row>
    <row r="35" spans="1:3" x14ac:dyDescent="0.25">
      <c r="A35" s="19"/>
      <c r="B35" s="18"/>
      <c r="C35" s="18"/>
    </row>
    <row r="36" spans="1:3" x14ac:dyDescent="0.25">
      <c r="A36" s="19"/>
      <c r="B36" s="18"/>
      <c r="C36" s="18"/>
    </row>
    <row r="37" spans="1:3" x14ac:dyDescent="0.25">
      <c r="A37" s="19"/>
      <c r="B37" s="18"/>
      <c r="C37" s="18"/>
    </row>
    <row r="38" spans="1:3" x14ac:dyDescent="0.25">
      <c r="A38" s="19"/>
      <c r="B38" s="18"/>
      <c r="C38" s="18"/>
    </row>
    <row r="39" spans="1:3" x14ac:dyDescent="0.25">
      <c r="A39" s="19"/>
      <c r="B39" s="18"/>
      <c r="C39" s="18"/>
    </row>
    <row r="40" spans="1:3" x14ac:dyDescent="0.25">
      <c r="A40" s="19"/>
      <c r="B40" s="18"/>
      <c r="C40" s="18"/>
    </row>
    <row r="41" spans="1:3" x14ac:dyDescent="0.25">
      <c r="A41" s="19"/>
      <c r="B41" s="18"/>
      <c r="C41" s="18"/>
    </row>
    <row r="42" spans="1:3" x14ac:dyDescent="0.25">
      <c r="A42" s="19"/>
      <c r="B42" s="18"/>
      <c r="C42" s="18"/>
    </row>
    <row r="43" spans="1:3" x14ac:dyDescent="0.25">
      <c r="A43" s="19"/>
      <c r="B43" s="18"/>
      <c r="C43" s="18"/>
    </row>
    <row r="44" spans="1:3" x14ac:dyDescent="0.25">
      <c r="A44" s="19"/>
      <c r="B44" s="18"/>
      <c r="C44" s="18"/>
    </row>
    <row r="45" spans="1:3" x14ac:dyDescent="0.25">
      <c r="A45" s="19"/>
      <c r="B45" s="18"/>
      <c r="C45" s="18"/>
    </row>
    <row r="46" spans="1:3" x14ac:dyDescent="0.25">
      <c r="A46" s="19"/>
      <c r="B46" s="18"/>
      <c r="C46" s="18"/>
    </row>
    <row r="47" spans="1:3" x14ac:dyDescent="0.25">
      <c r="A47" s="19"/>
      <c r="B47" s="18"/>
      <c r="C47" s="18"/>
    </row>
    <row r="48" spans="1:3" x14ac:dyDescent="0.25">
      <c r="A48" s="19"/>
      <c r="B48" s="18"/>
      <c r="C48" s="18"/>
    </row>
    <row r="49" spans="1:3" x14ac:dyDescent="0.25">
      <c r="A49" s="19"/>
      <c r="B49" s="18"/>
      <c r="C49" s="18"/>
    </row>
    <row r="50" spans="1:3" x14ac:dyDescent="0.25">
      <c r="A50" s="19"/>
      <c r="B50" s="18"/>
      <c r="C50" s="18"/>
    </row>
    <row r="51" spans="1:3" x14ac:dyDescent="0.25">
      <c r="A51" s="19"/>
      <c r="B51" s="18"/>
      <c r="C51" s="18"/>
    </row>
    <row r="52" spans="1:3" x14ac:dyDescent="0.25">
      <c r="A52" s="19"/>
      <c r="B52" s="18"/>
      <c r="C52" s="18"/>
    </row>
    <row r="53" spans="1:3" x14ac:dyDescent="0.25">
      <c r="A53" s="19"/>
      <c r="B53" s="18"/>
      <c r="C53" s="18"/>
    </row>
    <row r="54" spans="1:3" x14ac:dyDescent="0.25">
      <c r="A54" s="19"/>
      <c r="B54" s="18"/>
      <c r="C54" s="18"/>
    </row>
    <row r="55" spans="1:3" x14ac:dyDescent="0.25">
      <c r="A55" s="19"/>
      <c r="B55" s="18"/>
      <c r="C55" s="18"/>
    </row>
    <row r="56" spans="1:3" x14ac:dyDescent="0.25">
      <c r="A56" s="19"/>
      <c r="B56" s="18"/>
      <c r="C56" s="18"/>
    </row>
    <row r="57" spans="1:3" x14ac:dyDescent="0.25">
      <c r="A57" s="19"/>
      <c r="B57" s="18"/>
      <c r="C57" s="18"/>
    </row>
    <row r="58" spans="1:3" x14ac:dyDescent="0.25">
      <c r="A58" s="19"/>
      <c r="B58" s="18"/>
      <c r="C58" s="18"/>
    </row>
    <row r="59" spans="1:3" x14ac:dyDescent="0.25">
      <c r="A59" s="19"/>
      <c r="B59" s="18"/>
      <c r="C59" s="18"/>
    </row>
    <row r="60" spans="1:3" x14ac:dyDescent="0.25">
      <c r="A60" s="19"/>
      <c r="B60" s="18"/>
      <c r="C60" s="18"/>
    </row>
    <row r="61" spans="1:3" x14ac:dyDescent="0.25">
      <c r="A61" s="19"/>
      <c r="B61" s="18"/>
      <c r="C61" s="18"/>
    </row>
    <row r="62" spans="1:3" x14ac:dyDescent="0.25">
      <c r="A62" s="19"/>
      <c r="B62" s="18"/>
      <c r="C62" s="18"/>
    </row>
    <row r="63" spans="1:3" x14ac:dyDescent="0.25">
      <c r="A63" s="19"/>
      <c r="B63" s="18"/>
      <c r="C63" s="18"/>
    </row>
    <row r="64" spans="1:3" x14ac:dyDescent="0.25">
      <c r="A64" s="19"/>
      <c r="B64" s="18"/>
      <c r="C64" s="18"/>
    </row>
    <row r="65" spans="1:3" x14ac:dyDescent="0.25">
      <c r="A65" s="19"/>
      <c r="B65" s="18"/>
      <c r="C65" s="18"/>
    </row>
    <row r="66" spans="1:3" x14ac:dyDescent="0.25">
      <c r="A66" s="19"/>
      <c r="B66" s="18"/>
      <c r="C66" s="18"/>
    </row>
    <row r="67" spans="1:3" x14ac:dyDescent="0.25">
      <c r="A67" s="19"/>
      <c r="B67" s="18"/>
      <c r="C67" s="18"/>
    </row>
    <row r="68" spans="1:3" x14ac:dyDescent="0.25">
      <c r="A68" s="19"/>
      <c r="B68" s="18"/>
      <c r="C68" s="18"/>
    </row>
    <row r="69" spans="1:3" x14ac:dyDescent="0.25">
      <c r="A69" s="19"/>
      <c r="B69" s="18"/>
      <c r="C69" s="18"/>
    </row>
    <row r="70" spans="1:3" x14ac:dyDescent="0.25">
      <c r="A70" s="19"/>
      <c r="B70" s="18"/>
      <c r="C70" s="18"/>
    </row>
    <row r="71" spans="1:3" x14ac:dyDescent="0.25">
      <c r="A71" s="19"/>
      <c r="B71" s="18"/>
      <c r="C71" s="18"/>
    </row>
    <row r="72" spans="1:3" x14ac:dyDescent="0.25">
      <c r="A72" s="19"/>
      <c r="B72" s="18"/>
      <c r="C72" s="18"/>
    </row>
    <row r="73" spans="1:3" x14ac:dyDescent="0.25">
      <c r="A73" s="19"/>
      <c r="B73" s="18"/>
      <c r="C73" s="18"/>
    </row>
    <row r="74" spans="1:3" x14ac:dyDescent="0.25">
      <c r="A74" s="19"/>
      <c r="B74" s="18"/>
      <c r="C74" s="18"/>
    </row>
    <row r="75" spans="1:3" x14ac:dyDescent="0.25">
      <c r="A75" s="19"/>
      <c r="B75" s="18"/>
      <c r="C75" s="18"/>
    </row>
    <row r="76" spans="1:3" x14ac:dyDescent="0.25">
      <c r="A76" s="19"/>
      <c r="B76" s="18"/>
      <c r="C76" s="18"/>
    </row>
    <row r="77" spans="1:3" x14ac:dyDescent="0.25">
      <c r="A77" s="19"/>
      <c r="B77" s="18"/>
      <c r="C77" s="18"/>
    </row>
    <row r="78" spans="1:3" x14ac:dyDescent="0.25">
      <c r="A78" s="19"/>
      <c r="B78" s="18"/>
      <c r="C78" s="18"/>
    </row>
    <row r="79" spans="1:3" x14ac:dyDescent="0.25">
      <c r="A79" s="19"/>
      <c r="B79" s="18"/>
      <c r="C79" s="18"/>
    </row>
    <row r="80" spans="1:3" x14ac:dyDescent="0.25">
      <c r="A80" s="19"/>
      <c r="B80" s="18"/>
      <c r="C80" s="18"/>
    </row>
    <row r="81" spans="1:3" x14ac:dyDescent="0.25">
      <c r="A81" s="19"/>
      <c r="B81" s="18"/>
      <c r="C81" s="18"/>
    </row>
    <row r="82" spans="1:3" x14ac:dyDescent="0.25">
      <c r="A82" s="19"/>
      <c r="B82" s="18"/>
      <c r="C82" s="18"/>
    </row>
    <row r="83" spans="1:3" x14ac:dyDescent="0.25">
      <c r="A83" s="19"/>
      <c r="B83" s="18"/>
      <c r="C83" s="18"/>
    </row>
    <row r="84" spans="1:3" x14ac:dyDescent="0.25">
      <c r="A84" s="19"/>
      <c r="B84" s="18"/>
      <c r="C84" s="18"/>
    </row>
    <row r="85" spans="1:3" x14ac:dyDescent="0.25">
      <c r="A85" s="19"/>
      <c r="B85" s="18"/>
      <c r="C85" s="18"/>
    </row>
    <row r="86" spans="1:3" x14ac:dyDescent="0.25">
      <c r="A86" s="19"/>
      <c r="B86" s="18"/>
      <c r="C86" s="18"/>
    </row>
    <row r="87" spans="1:3" x14ac:dyDescent="0.25">
      <c r="A87" s="19"/>
      <c r="B87" s="18"/>
      <c r="C87" s="18"/>
    </row>
    <row r="88" spans="1:3" x14ac:dyDescent="0.25">
      <c r="A88" s="19"/>
      <c r="B88" s="18"/>
      <c r="C88" s="18"/>
    </row>
    <row r="89" spans="1:3" x14ac:dyDescent="0.25">
      <c r="A89" s="19"/>
      <c r="B89" s="18"/>
      <c r="C89" s="18"/>
    </row>
    <row r="90" spans="1:3" x14ac:dyDescent="0.25">
      <c r="A90" s="19"/>
      <c r="B90" s="18"/>
      <c r="C90" s="18"/>
    </row>
    <row r="91" spans="1:3" x14ac:dyDescent="0.25">
      <c r="A91" s="19"/>
      <c r="B91" s="18"/>
      <c r="C91" s="18"/>
    </row>
    <row r="92" spans="1:3" x14ac:dyDescent="0.25">
      <c r="A92" s="19"/>
      <c r="B92" s="18"/>
      <c r="C92" s="18"/>
    </row>
    <row r="93" spans="1:3" x14ac:dyDescent="0.25">
      <c r="A93" s="19"/>
      <c r="B93" s="18"/>
      <c r="C93" s="18"/>
    </row>
    <row r="94" spans="1:3" x14ac:dyDescent="0.25">
      <c r="A94" s="19"/>
      <c r="B94" s="18"/>
      <c r="C94" s="18"/>
    </row>
    <row r="95" spans="1:3" x14ac:dyDescent="0.25">
      <c r="A95" s="19"/>
      <c r="B95" s="18"/>
      <c r="C95" s="18"/>
    </row>
    <row r="96" spans="1:3" x14ac:dyDescent="0.25">
      <c r="A96" s="19"/>
      <c r="B96" s="18"/>
      <c r="C96" s="18"/>
    </row>
    <row r="97" spans="1:3" x14ac:dyDescent="0.25">
      <c r="A97" s="19"/>
      <c r="B97" s="18"/>
      <c r="C97" s="18"/>
    </row>
    <row r="98" spans="1:3" x14ac:dyDescent="0.25">
      <c r="A98" s="19"/>
      <c r="B98" s="18"/>
      <c r="C98" s="18"/>
    </row>
    <row r="99" spans="1:3" x14ac:dyDescent="0.25">
      <c r="A99" s="19"/>
      <c r="B99" s="18"/>
      <c r="C99" s="18"/>
    </row>
    <row r="100" spans="1:3" x14ac:dyDescent="0.25">
      <c r="A100" s="19"/>
      <c r="B100" s="18"/>
      <c r="C100" s="18"/>
    </row>
    <row r="101" spans="1:3" x14ac:dyDescent="0.25">
      <c r="A101" s="19"/>
      <c r="B101" s="18"/>
      <c r="C101" s="18"/>
    </row>
    <row r="102" spans="1:3" x14ac:dyDescent="0.25">
      <c r="A102" s="19"/>
      <c r="B102" s="18"/>
      <c r="C102" s="18"/>
    </row>
    <row r="103" spans="1:3" x14ac:dyDescent="0.25">
      <c r="A103" s="19"/>
      <c r="B103" s="18"/>
      <c r="C103" s="18"/>
    </row>
    <row r="104" spans="1:3" x14ac:dyDescent="0.25">
      <c r="A104" s="19"/>
      <c r="B104" s="18"/>
      <c r="C104" s="18"/>
    </row>
    <row r="105" spans="1:3" x14ac:dyDescent="0.25">
      <c r="A105" s="19"/>
      <c r="B105" s="18"/>
      <c r="C105" s="18"/>
    </row>
    <row r="106" spans="1:3" x14ac:dyDescent="0.25">
      <c r="A106" s="19"/>
      <c r="B106" s="18"/>
      <c r="C106" s="18"/>
    </row>
    <row r="107" spans="1:3" x14ac:dyDescent="0.25">
      <c r="A107" s="19"/>
      <c r="B107" s="18"/>
      <c r="C107" s="18"/>
    </row>
    <row r="108" spans="1:3" x14ac:dyDescent="0.25">
      <c r="A108" s="19"/>
      <c r="B108" s="18"/>
      <c r="C108" s="18"/>
    </row>
    <row r="109" spans="1:3" x14ac:dyDescent="0.25">
      <c r="A109" s="19"/>
      <c r="B109" s="18"/>
      <c r="C109" s="18"/>
    </row>
    <row r="110" spans="1:3" x14ac:dyDescent="0.25">
      <c r="A110" s="19"/>
      <c r="B110" s="18"/>
      <c r="C110" s="18"/>
    </row>
    <row r="111" spans="1:3" x14ac:dyDescent="0.25">
      <c r="A111" s="19"/>
      <c r="B111" s="18"/>
      <c r="C111" s="18"/>
    </row>
    <row r="112" spans="1:3" x14ac:dyDescent="0.25">
      <c r="A112" s="19"/>
      <c r="B112" s="18"/>
      <c r="C112" s="18"/>
    </row>
    <row r="113" spans="1:3" x14ac:dyDescent="0.25">
      <c r="A113" s="19"/>
      <c r="B113" s="18"/>
      <c r="C113" s="18"/>
    </row>
    <row r="114" spans="1:3" x14ac:dyDescent="0.25">
      <c r="A114" s="19"/>
      <c r="B114" s="18"/>
      <c r="C114" s="18"/>
    </row>
    <row r="115" spans="1:3" x14ac:dyDescent="0.25">
      <c r="A115" s="19"/>
      <c r="B115" s="18"/>
      <c r="C115" s="18"/>
    </row>
    <row r="116" spans="1:3" x14ac:dyDescent="0.25">
      <c r="A116" s="19"/>
      <c r="B116" s="18"/>
      <c r="C116" s="18"/>
    </row>
    <row r="117" spans="1:3" x14ac:dyDescent="0.25">
      <c r="A117" s="19"/>
      <c r="B117" s="18"/>
      <c r="C117" s="18"/>
    </row>
    <row r="118" spans="1:3" x14ac:dyDescent="0.25">
      <c r="A118" s="19"/>
      <c r="B118" s="18"/>
      <c r="C118" s="18"/>
    </row>
    <row r="119" spans="1:3" x14ac:dyDescent="0.25">
      <c r="A119" s="19"/>
      <c r="B119" s="18"/>
      <c r="C119" s="18"/>
    </row>
    <row r="120" spans="1:3" x14ac:dyDescent="0.25">
      <c r="A120" s="19"/>
      <c r="B120" s="18"/>
      <c r="C120" s="18"/>
    </row>
    <row r="121" spans="1:3" x14ac:dyDescent="0.25">
      <c r="A121" s="19"/>
      <c r="B121" s="18"/>
      <c r="C121" s="18"/>
    </row>
    <row r="122" spans="1:3" x14ac:dyDescent="0.25">
      <c r="A122" s="19"/>
      <c r="B122" s="18"/>
      <c r="C122" s="18"/>
    </row>
    <row r="123" spans="1:3" x14ac:dyDescent="0.25">
      <c r="A123" s="19"/>
      <c r="B123" s="18"/>
      <c r="C123" s="18"/>
    </row>
    <row r="124" spans="1:3" x14ac:dyDescent="0.25">
      <c r="A124" s="19"/>
      <c r="B124" s="18"/>
      <c r="C124" s="18"/>
    </row>
    <row r="125" spans="1:3" x14ac:dyDescent="0.25">
      <c r="A125" s="19"/>
      <c r="B125" s="18"/>
      <c r="C125" s="18"/>
    </row>
    <row r="126" spans="1:3" x14ac:dyDescent="0.25">
      <c r="A126" s="19"/>
      <c r="B126" s="18"/>
      <c r="C126" s="18"/>
    </row>
    <row r="127" spans="1:3" x14ac:dyDescent="0.25">
      <c r="A127" s="19"/>
      <c r="B127" s="18"/>
      <c r="C127" s="18"/>
    </row>
    <row r="128" spans="1:3" x14ac:dyDescent="0.25">
      <c r="A128" s="19"/>
      <c r="B128" s="18"/>
      <c r="C128" s="18"/>
    </row>
    <row r="129" spans="1:3" x14ac:dyDescent="0.25">
      <c r="A129" s="19"/>
      <c r="B129" s="18"/>
      <c r="C129" s="18"/>
    </row>
    <row r="130" spans="1:3" x14ac:dyDescent="0.25">
      <c r="A130" s="19"/>
      <c r="B130" s="18"/>
      <c r="C130" s="18"/>
    </row>
    <row r="131" spans="1:3" x14ac:dyDescent="0.25">
      <c r="A131" s="19"/>
      <c r="B131" s="18"/>
      <c r="C131" s="18"/>
    </row>
    <row r="132" spans="1:3" x14ac:dyDescent="0.25">
      <c r="A132" s="19"/>
      <c r="B132" s="18"/>
      <c r="C132" s="18"/>
    </row>
    <row r="133" spans="1:3" x14ac:dyDescent="0.25">
      <c r="A133" s="19"/>
      <c r="B133" s="18"/>
      <c r="C133" s="18"/>
    </row>
    <row r="134" spans="1:3" x14ac:dyDescent="0.25">
      <c r="A134" s="19"/>
      <c r="B134" s="18"/>
      <c r="C134" s="18"/>
    </row>
    <row r="135" spans="1:3" x14ac:dyDescent="0.25">
      <c r="A135" s="19"/>
      <c r="B135" s="18"/>
      <c r="C135" s="18"/>
    </row>
    <row r="136" spans="1:3" x14ac:dyDescent="0.25">
      <c r="A136" s="19"/>
      <c r="B136" s="18"/>
      <c r="C136" s="18"/>
    </row>
    <row r="137" spans="1:3" x14ac:dyDescent="0.25">
      <c r="A137" s="19"/>
      <c r="B137" s="18"/>
      <c r="C137" s="18"/>
    </row>
    <row r="138" spans="1:3" x14ac:dyDescent="0.25">
      <c r="A138" s="19"/>
      <c r="B138" s="18"/>
      <c r="C138" s="18"/>
    </row>
    <row r="139" spans="1:3" x14ac:dyDescent="0.25">
      <c r="A139" s="19"/>
      <c r="B139" s="18"/>
      <c r="C139" s="18"/>
    </row>
    <row r="140" spans="1:3" x14ac:dyDescent="0.25">
      <c r="A140" s="19"/>
      <c r="B140" s="18"/>
      <c r="C140" s="18"/>
    </row>
    <row r="141" spans="1:3" x14ac:dyDescent="0.25">
      <c r="A141" s="19"/>
      <c r="B141" s="18"/>
      <c r="C141" s="18"/>
    </row>
    <row r="142" spans="1:3" x14ac:dyDescent="0.25">
      <c r="A142" s="19"/>
      <c r="B142" s="18"/>
      <c r="C142" s="18"/>
    </row>
    <row r="143" spans="1:3" x14ac:dyDescent="0.25">
      <c r="A143" s="19"/>
      <c r="B143" s="18"/>
      <c r="C143" s="18"/>
    </row>
    <row r="144" spans="1:3" x14ac:dyDescent="0.25">
      <c r="A144" s="19"/>
      <c r="B144" s="18"/>
      <c r="C144" s="18"/>
    </row>
    <row r="145" spans="1:3" x14ac:dyDescent="0.25">
      <c r="A145" s="19"/>
      <c r="B145" s="18"/>
      <c r="C145" s="18"/>
    </row>
    <row r="146" spans="1:3" x14ac:dyDescent="0.25">
      <c r="A146" s="19"/>
      <c r="B146" s="18"/>
      <c r="C146" s="18"/>
    </row>
    <row r="147" spans="1:3" x14ac:dyDescent="0.25">
      <c r="A147" s="19"/>
      <c r="B147" s="18"/>
      <c r="C147" s="18"/>
    </row>
    <row r="148" spans="1:3" x14ac:dyDescent="0.25">
      <c r="A148" s="19"/>
      <c r="B148" s="18"/>
      <c r="C148" s="18"/>
    </row>
    <row r="149" spans="1:3" x14ac:dyDescent="0.25">
      <c r="A149" s="19"/>
      <c r="B149" s="18"/>
      <c r="C149" s="18"/>
    </row>
    <row r="150" spans="1:3" x14ac:dyDescent="0.25">
      <c r="A150" s="19"/>
      <c r="B150" s="18"/>
      <c r="C150" s="18"/>
    </row>
    <row r="151" spans="1:3" x14ac:dyDescent="0.25">
      <c r="A151" s="19"/>
      <c r="B151" s="18"/>
      <c r="C151" s="18"/>
    </row>
    <row r="152" spans="1:3" x14ac:dyDescent="0.25">
      <c r="A152" s="19"/>
      <c r="B152" s="18"/>
      <c r="C152" s="18"/>
    </row>
    <row r="153" spans="1:3" x14ac:dyDescent="0.25">
      <c r="A153" s="19"/>
      <c r="B153" s="18"/>
      <c r="C153" s="18"/>
    </row>
    <row r="154" spans="1:3" x14ac:dyDescent="0.25">
      <c r="A154" s="19"/>
      <c r="B154" s="18"/>
      <c r="C154" s="18"/>
    </row>
    <row r="155" spans="1:3" x14ac:dyDescent="0.25">
      <c r="A155" s="19"/>
      <c r="B155" s="18"/>
      <c r="C155" s="18"/>
    </row>
    <row r="156" spans="1:3" x14ac:dyDescent="0.25">
      <c r="A156" s="19"/>
      <c r="B156" s="18"/>
      <c r="C156" s="18"/>
    </row>
    <row r="157" spans="1:3" x14ac:dyDescent="0.25">
      <c r="A157" s="19"/>
      <c r="B157" s="18"/>
      <c r="C157" s="18"/>
    </row>
    <row r="158" spans="1:3" x14ac:dyDescent="0.25">
      <c r="A158" s="19"/>
      <c r="B158" s="18"/>
      <c r="C158" s="18"/>
    </row>
    <row r="159" spans="1:3" x14ac:dyDescent="0.25">
      <c r="A159" s="19"/>
      <c r="B159" s="18"/>
      <c r="C159" s="18"/>
    </row>
    <row r="160" spans="1:3" x14ac:dyDescent="0.25">
      <c r="A160" s="19"/>
      <c r="B160" s="18"/>
      <c r="C160" s="18"/>
    </row>
    <row r="161" spans="1:3" x14ac:dyDescent="0.25">
      <c r="A161" s="19"/>
      <c r="B161" s="18"/>
      <c r="C161" s="18"/>
    </row>
    <row r="162" spans="1:3" x14ac:dyDescent="0.25">
      <c r="A162" s="19"/>
      <c r="B162" s="18"/>
      <c r="C162" s="18"/>
    </row>
    <row r="163" spans="1:3" x14ac:dyDescent="0.25">
      <c r="A163" s="19"/>
      <c r="B163" s="18"/>
      <c r="C163" s="18"/>
    </row>
    <row r="164" spans="1:3" x14ac:dyDescent="0.25">
      <c r="A164" s="19"/>
      <c r="B164" s="18"/>
      <c r="C164" s="18"/>
    </row>
    <row r="165" spans="1:3" x14ac:dyDescent="0.25">
      <c r="A165" s="19"/>
      <c r="B165" s="18"/>
      <c r="C165" s="18"/>
    </row>
    <row r="166" spans="1:3" x14ac:dyDescent="0.25">
      <c r="A166" s="19"/>
      <c r="B166" s="18"/>
      <c r="C166" s="18"/>
    </row>
    <row r="167" spans="1:3" x14ac:dyDescent="0.25">
      <c r="A167" s="19"/>
      <c r="B167" s="18"/>
      <c r="C167" s="18"/>
    </row>
    <row r="168" spans="1:3" x14ac:dyDescent="0.25">
      <c r="A168" s="19"/>
      <c r="B168" s="18"/>
      <c r="C168" s="18"/>
    </row>
    <row r="169" spans="1:3" x14ac:dyDescent="0.25">
      <c r="A169" s="19"/>
      <c r="B169" s="18"/>
      <c r="C169" s="18"/>
    </row>
    <row r="170" spans="1:3" x14ac:dyDescent="0.25">
      <c r="A170" s="19"/>
      <c r="B170" s="18"/>
      <c r="C170" s="18"/>
    </row>
    <row r="171" spans="1:3" x14ac:dyDescent="0.25">
      <c r="A171" s="19"/>
      <c r="B171" s="18"/>
      <c r="C171" s="18"/>
    </row>
    <row r="172" spans="1:3" x14ac:dyDescent="0.25">
      <c r="A172" s="19"/>
      <c r="B172" s="18"/>
      <c r="C172" s="18"/>
    </row>
    <row r="173" spans="1:3" x14ac:dyDescent="0.25">
      <c r="A173" s="19"/>
      <c r="B173" s="18"/>
      <c r="C173" s="18"/>
    </row>
    <row r="174" spans="1:3" x14ac:dyDescent="0.25">
      <c r="A174" s="19"/>
      <c r="B174" s="18"/>
      <c r="C174" s="18"/>
    </row>
    <row r="175" spans="1:3" x14ac:dyDescent="0.25">
      <c r="A175" s="19"/>
      <c r="B175" s="18"/>
      <c r="C175" s="18"/>
    </row>
    <row r="176" spans="1:3" x14ac:dyDescent="0.25">
      <c r="A176" s="19"/>
      <c r="B176" s="18"/>
      <c r="C176" s="18"/>
    </row>
    <row r="177" spans="1:3" x14ac:dyDescent="0.25">
      <c r="A177" s="19"/>
      <c r="B177" s="18"/>
      <c r="C177" s="18"/>
    </row>
    <row r="178" spans="1:3" x14ac:dyDescent="0.25">
      <c r="A178" s="19"/>
      <c r="B178" s="18"/>
      <c r="C178" s="18"/>
    </row>
    <row r="179" spans="1:3" x14ac:dyDescent="0.25">
      <c r="A179" s="19"/>
      <c r="B179" s="18"/>
      <c r="C179" s="18"/>
    </row>
    <row r="180" spans="1:3" x14ac:dyDescent="0.25">
      <c r="A180" s="19"/>
      <c r="B180" s="18"/>
      <c r="C180" s="18"/>
    </row>
    <row r="181" spans="1:3" x14ac:dyDescent="0.25">
      <c r="A181" s="19"/>
      <c r="B181" s="18"/>
      <c r="C181" s="18"/>
    </row>
    <row r="182" spans="1:3" x14ac:dyDescent="0.25">
      <c r="A182" s="19"/>
      <c r="B182" s="18"/>
      <c r="C182" s="18"/>
    </row>
    <row r="183" spans="1:3" x14ac:dyDescent="0.25">
      <c r="A183" s="19"/>
      <c r="B183" s="18"/>
      <c r="C183" s="18"/>
    </row>
    <row r="184" spans="1:3" x14ac:dyDescent="0.25">
      <c r="A184" s="19"/>
      <c r="B184" s="18"/>
      <c r="C184" s="18"/>
    </row>
    <row r="185" spans="1:3" x14ac:dyDescent="0.25">
      <c r="A185" s="19"/>
      <c r="B185" s="18"/>
      <c r="C185" s="18"/>
    </row>
    <row r="186" spans="1:3" x14ac:dyDescent="0.25">
      <c r="A186" s="19"/>
      <c r="B186" s="18"/>
      <c r="C186" s="18"/>
    </row>
    <row r="187" spans="1:3" x14ac:dyDescent="0.25">
      <c r="A187" s="19"/>
      <c r="B187" s="18"/>
      <c r="C187" s="18"/>
    </row>
    <row r="188" spans="1:3" x14ac:dyDescent="0.25">
      <c r="A188" s="19"/>
      <c r="B188" s="18"/>
      <c r="C188" s="18"/>
    </row>
    <row r="189" spans="1:3" x14ac:dyDescent="0.25">
      <c r="A189" s="19"/>
      <c r="B189" s="18"/>
      <c r="C189" s="18"/>
    </row>
    <row r="190" spans="1:3" x14ac:dyDescent="0.25">
      <c r="A190" s="19"/>
      <c r="B190" s="18"/>
      <c r="C190" s="18"/>
    </row>
    <row r="191" spans="1:3" x14ac:dyDescent="0.25">
      <c r="A191" s="19"/>
      <c r="B191" s="18"/>
      <c r="C191" s="18"/>
    </row>
    <row r="192" spans="1:3" x14ac:dyDescent="0.25">
      <c r="A192" s="19"/>
      <c r="B192" s="18"/>
      <c r="C192" s="18"/>
    </row>
    <row r="193" spans="1:3" x14ac:dyDescent="0.25">
      <c r="A193" s="19"/>
      <c r="B193" s="18"/>
      <c r="C193" s="18"/>
    </row>
    <row r="194" spans="1:3" x14ac:dyDescent="0.25">
      <c r="A194" s="19"/>
      <c r="B194" s="18"/>
      <c r="C194" s="18"/>
    </row>
    <row r="195" spans="1:3" x14ac:dyDescent="0.25">
      <c r="A195" s="19"/>
      <c r="B195" s="18"/>
      <c r="C195" s="18"/>
    </row>
    <row r="196" spans="1:3" x14ac:dyDescent="0.25">
      <c r="A196" s="19"/>
      <c r="B196" s="18"/>
      <c r="C196" s="18"/>
    </row>
    <row r="197" spans="1:3" x14ac:dyDescent="0.25">
      <c r="A197" s="19"/>
      <c r="B197" s="18"/>
      <c r="C197" s="18"/>
    </row>
    <row r="198" spans="1:3" x14ac:dyDescent="0.25">
      <c r="A198" s="19"/>
      <c r="B198" s="18"/>
      <c r="C198" s="18"/>
    </row>
    <row r="199" spans="1:3" x14ac:dyDescent="0.25">
      <c r="A199" s="19"/>
      <c r="B199" s="18"/>
      <c r="C199" s="18"/>
    </row>
    <row r="200" spans="1:3" x14ac:dyDescent="0.25">
      <c r="A200" s="19"/>
      <c r="B200" s="18"/>
      <c r="C200" s="18"/>
    </row>
    <row r="201" spans="1:3" x14ac:dyDescent="0.25">
      <c r="A201" s="19"/>
      <c r="B201" s="18"/>
      <c r="C201" s="1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O201"/>
  <sheetViews>
    <sheetView zoomScaleNormal="100" workbookViewId="0">
      <selection activeCell="B6" sqref="B6"/>
    </sheetView>
  </sheetViews>
  <sheetFormatPr defaultColWidth="8.88671875" defaultRowHeight="13.8" x14ac:dyDescent="0.25"/>
  <cols>
    <col min="1" max="1" width="17" style="14" bestFit="1" customWidth="1"/>
    <col min="2" max="13" width="13.6640625" style="14" customWidth="1"/>
    <col min="14" max="16384" width="8.88671875" style="14"/>
  </cols>
  <sheetData>
    <row r="1" spans="1:15" s="11" customFormat="1" ht="37.200000000000003" customHeight="1" x14ac:dyDescent="0.25">
      <c r="A1" s="23" t="s">
        <v>105</v>
      </c>
      <c r="B1" s="10" t="s">
        <v>110</v>
      </c>
    </row>
    <row r="2" spans="1:15" s="11" customFormat="1" ht="32.4" customHeight="1" x14ac:dyDescent="0.2">
      <c r="A2" s="66" t="s">
        <v>113</v>
      </c>
    </row>
    <row r="3" spans="1:15" ht="14.25" x14ac:dyDescent="0.2">
      <c r="A3" s="12"/>
      <c r="B3" s="13"/>
      <c r="C3" s="13"/>
      <c r="D3" s="13"/>
    </row>
    <row r="4" spans="1:15" x14ac:dyDescent="0.25">
      <c r="A4" s="15"/>
      <c r="B4" s="16" t="s">
        <v>3</v>
      </c>
      <c r="C4" s="16" t="s">
        <v>81</v>
      </c>
      <c r="D4" s="16" t="s">
        <v>34</v>
      </c>
      <c r="E4" s="16" t="s">
        <v>28</v>
      </c>
      <c r="F4" s="16" t="s">
        <v>35</v>
      </c>
      <c r="G4" s="16" t="s">
        <v>29</v>
      </c>
      <c r="H4" s="16" t="s">
        <v>36</v>
      </c>
      <c r="I4" s="16" t="s">
        <v>30</v>
      </c>
      <c r="J4" s="16" t="s">
        <v>37</v>
      </c>
      <c r="K4" s="16" t="s">
        <v>31</v>
      </c>
      <c r="L4" s="16" t="s">
        <v>38</v>
      </c>
      <c r="M4" s="16" t="s">
        <v>32</v>
      </c>
      <c r="N4" s="14" t="s">
        <v>33</v>
      </c>
    </row>
    <row r="5" spans="1:15" ht="14.25" x14ac:dyDescent="0.2">
      <c r="A5" s="19">
        <v>0</v>
      </c>
      <c r="B5" s="28">
        <v>696</v>
      </c>
      <c r="C5" s="28">
        <v>3587</v>
      </c>
      <c r="D5" s="28">
        <v>15</v>
      </c>
      <c r="E5" s="28">
        <v>1297</v>
      </c>
      <c r="F5" s="28">
        <v>32</v>
      </c>
      <c r="G5" s="28">
        <v>331</v>
      </c>
      <c r="H5" s="28">
        <v>12</v>
      </c>
      <c r="I5" s="28">
        <v>907</v>
      </c>
      <c r="J5" s="28">
        <v>5</v>
      </c>
      <c r="K5" s="28">
        <v>1369</v>
      </c>
      <c r="L5" s="28">
        <v>4</v>
      </c>
      <c r="M5" s="28">
        <v>1999</v>
      </c>
      <c r="N5" s="14">
        <v>0</v>
      </c>
      <c r="O5" s="14">
        <v>-9.9999999999999894E+32</v>
      </c>
    </row>
    <row r="6" spans="1:15" ht="14.25" x14ac:dyDescent="0.2">
      <c r="A6" s="19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14">
        <v>0</v>
      </c>
      <c r="O6" s="14">
        <v>9.9999999999999894E+39</v>
      </c>
    </row>
    <row r="7" spans="1:15" ht="14.25" x14ac:dyDescent="0.2">
      <c r="A7" s="19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5" ht="14.25" x14ac:dyDescent="0.2">
      <c r="A8" s="19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5" ht="14.25" x14ac:dyDescent="0.2">
      <c r="A9" s="19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5" ht="14.25" x14ac:dyDescent="0.2">
      <c r="A10" s="19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5" ht="14.25" x14ac:dyDescent="0.2">
      <c r="A11" s="19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5" ht="14.25" x14ac:dyDescent="0.2">
      <c r="A12" s="19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5" ht="14.25" x14ac:dyDescent="0.2">
      <c r="A13" s="19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5" ht="14.25" x14ac:dyDescent="0.2">
      <c r="A14" s="1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5" ht="14.25" x14ac:dyDescent="0.2">
      <c r="A15" s="19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5" ht="14.25" x14ac:dyDescent="0.2">
      <c r="A16" s="19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4.25" x14ac:dyDescent="0.2">
      <c r="A17" s="19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4.25" x14ac:dyDescent="0.2">
      <c r="A18" s="19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4.25" x14ac:dyDescent="0.2">
      <c r="A19" s="19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4.25" x14ac:dyDescent="0.2">
      <c r="A20" s="19"/>
      <c r="B20" s="18"/>
      <c r="C20" s="18"/>
      <c r="D20" s="18"/>
      <c r="M20" s="18"/>
    </row>
    <row r="21" spans="1:13" ht="14.25" x14ac:dyDescent="0.2">
      <c r="A21" s="19"/>
      <c r="B21" s="18"/>
      <c r="C21" s="18"/>
      <c r="D21" s="18"/>
    </row>
    <row r="22" spans="1:13" ht="14.25" x14ac:dyDescent="0.2">
      <c r="A22" s="29"/>
      <c r="B22" s="18"/>
      <c r="C22" s="18"/>
      <c r="D22" s="18"/>
    </row>
    <row r="23" spans="1:13" ht="14.25" x14ac:dyDescent="0.2">
      <c r="A23" s="19"/>
      <c r="B23" s="18"/>
      <c r="C23" s="18"/>
      <c r="D23" s="18"/>
    </row>
    <row r="24" spans="1:13" ht="14.25" x14ac:dyDescent="0.2">
      <c r="A24" s="19"/>
      <c r="B24" s="18"/>
      <c r="C24" s="18"/>
      <c r="D24" s="18"/>
    </row>
    <row r="25" spans="1:13" ht="14.25" x14ac:dyDescent="0.2">
      <c r="A25" s="19"/>
      <c r="B25" s="18"/>
      <c r="C25" s="18"/>
      <c r="D25" s="18"/>
      <c r="F25" s="32"/>
    </row>
    <row r="26" spans="1:13" ht="14.25" x14ac:dyDescent="0.2">
      <c r="A26" s="19"/>
      <c r="B26" s="18"/>
      <c r="C26" s="18"/>
      <c r="D26" s="18"/>
    </row>
    <row r="27" spans="1:13" ht="14.25" x14ac:dyDescent="0.2">
      <c r="A27" s="19"/>
      <c r="B27" s="18"/>
      <c r="C27" s="18"/>
      <c r="D27" s="18"/>
    </row>
    <row r="28" spans="1:13" ht="14.25" x14ac:dyDescent="0.2">
      <c r="A28" s="19"/>
      <c r="B28" s="18"/>
      <c r="C28" s="18"/>
      <c r="D28" s="18"/>
    </row>
    <row r="29" spans="1:13" ht="14.25" x14ac:dyDescent="0.2">
      <c r="A29" s="19"/>
      <c r="B29" s="18"/>
      <c r="C29" s="18"/>
      <c r="D29" s="18"/>
    </row>
    <row r="30" spans="1:13" ht="14.25" x14ac:dyDescent="0.2">
      <c r="A30" s="19"/>
      <c r="B30" s="18"/>
      <c r="C30" s="18"/>
      <c r="D30" s="18"/>
    </row>
    <row r="31" spans="1:13" ht="14.25" x14ac:dyDescent="0.2">
      <c r="A31" s="19"/>
      <c r="B31" s="18"/>
      <c r="C31" s="18"/>
      <c r="D31" s="18"/>
    </row>
    <row r="32" spans="1:13" x14ac:dyDescent="0.25">
      <c r="A32" s="19"/>
      <c r="B32" s="18"/>
      <c r="C32" s="18"/>
      <c r="D32" s="18"/>
    </row>
    <row r="33" spans="1:4" x14ac:dyDescent="0.25">
      <c r="A33" s="19"/>
      <c r="B33" s="18"/>
      <c r="C33" s="18"/>
      <c r="D33" s="18"/>
    </row>
    <row r="34" spans="1:4" x14ac:dyDescent="0.25">
      <c r="A34" s="19"/>
      <c r="B34" s="18"/>
      <c r="C34" s="18"/>
      <c r="D34" s="18"/>
    </row>
    <row r="35" spans="1:4" x14ac:dyDescent="0.25">
      <c r="A35" s="19"/>
      <c r="B35" s="18"/>
      <c r="C35" s="18"/>
      <c r="D35" s="18"/>
    </row>
    <row r="36" spans="1:4" x14ac:dyDescent="0.25">
      <c r="A36" s="19"/>
      <c r="B36" s="18"/>
      <c r="C36" s="18"/>
      <c r="D36" s="18"/>
    </row>
    <row r="37" spans="1:4" x14ac:dyDescent="0.25">
      <c r="A37" s="19"/>
      <c r="B37" s="18"/>
      <c r="C37" s="18"/>
      <c r="D37" s="18"/>
    </row>
    <row r="38" spans="1:4" x14ac:dyDescent="0.25">
      <c r="A38" s="19"/>
      <c r="B38" s="18"/>
      <c r="C38" s="18"/>
      <c r="D38" s="18"/>
    </row>
    <row r="39" spans="1:4" x14ac:dyDescent="0.25">
      <c r="A39" s="19"/>
      <c r="B39" s="18"/>
      <c r="C39" s="18"/>
      <c r="D39" s="18"/>
    </row>
    <row r="40" spans="1:4" x14ac:dyDescent="0.25">
      <c r="A40" s="19"/>
      <c r="B40" s="18"/>
      <c r="C40" s="18"/>
      <c r="D40" s="18"/>
    </row>
    <row r="41" spans="1:4" x14ac:dyDescent="0.25">
      <c r="A41" s="19"/>
      <c r="B41" s="18"/>
      <c r="C41" s="18"/>
      <c r="D41" s="18"/>
    </row>
    <row r="42" spans="1:4" x14ac:dyDescent="0.25">
      <c r="A42" s="19"/>
      <c r="B42" s="18"/>
      <c r="C42" s="18"/>
      <c r="D42" s="18"/>
    </row>
    <row r="43" spans="1:4" x14ac:dyDescent="0.25">
      <c r="A43" s="19"/>
      <c r="B43" s="18"/>
      <c r="C43" s="18"/>
      <c r="D43" s="18"/>
    </row>
    <row r="44" spans="1:4" x14ac:dyDescent="0.25">
      <c r="A44" s="19"/>
      <c r="B44" s="18"/>
      <c r="C44" s="18"/>
      <c r="D44" s="18"/>
    </row>
    <row r="45" spans="1:4" x14ac:dyDescent="0.25">
      <c r="A45" s="19"/>
      <c r="B45" s="18"/>
      <c r="C45" s="18"/>
      <c r="D45" s="18"/>
    </row>
    <row r="46" spans="1:4" x14ac:dyDescent="0.25">
      <c r="A46" s="19"/>
      <c r="B46" s="18"/>
      <c r="C46" s="18"/>
      <c r="D46" s="18"/>
    </row>
    <row r="47" spans="1:4" x14ac:dyDescent="0.25">
      <c r="A47" s="19"/>
      <c r="B47" s="18"/>
      <c r="C47" s="18"/>
      <c r="D47" s="18"/>
    </row>
    <row r="48" spans="1:4" x14ac:dyDescent="0.25">
      <c r="A48" s="19"/>
      <c r="B48" s="18"/>
      <c r="C48" s="18"/>
      <c r="D48" s="18"/>
    </row>
    <row r="49" spans="1:4" x14ac:dyDescent="0.25">
      <c r="A49" s="19"/>
      <c r="B49" s="18"/>
      <c r="C49" s="18"/>
      <c r="D49" s="18"/>
    </row>
    <row r="50" spans="1:4" x14ac:dyDescent="0.25">
      <c r="A50" s="19"/>
      <c r="B50" s="18"/>
      <c r="C50" s="18"/>
      <c r="D50" s="18"/>
    </row>
    <row r="51" spans="1:4" x14ac:dyDescent="0.25">
      <c r="A51" s="19"/>
      <c r="B51" s="18"/>
      <c r="C51" s="18"/>
      <c r="D51" s="18"/>
    </row>
    <row r="52" spans="1:4" x14ac:dyDescent="0.25">
      <c r="A52" s="19"/>
      <c r="B52" s="18"/>
      <c r="C52" s="18"/>
      <c r="D52" s="18"/>
    </row>
    <row r="53" spans="1:4" x14ac:dyDescent="0.25">
      <c r="A53" s="19"/>
      <c r="B53" s="18"/>
      <c r="C53" s="18"/>
      <c r="D53" s="18"/>
    </row>
    <row r="54" spans="1:4" x14ac:dyDescent="0.25">
      <c r="A54" s="19"/>
      <c r="B54" s="18"/>
      <c r="C54" s="18"/>
      <c r="D54" s="18"/>
    </row>
    <row r="55" spans="1:4" x14ac:dyDescent="0.25">
      <c r="A55" s="19"/>
      <c r="B55" s="18"/>
      <c r="C55" s="18"/>
      <c r="D55" s="18"/>
    </row>
    <row r="56" spans="1:4" x14ac:dyDescent="0.25">
      <c r="A56" s="19"/>
      <c r="B56" s="18"/>
      <c r="C56" s="18"/>
      <c r="D56" s="18"/>
    </row>
    <row r="57" spans="1:4" x14ac:dyDescent="0.25">
      <c r="A57" s="19"/>
      <c r="B57" s="18"/>
      <c r="C57" s="18"/>
      <c r="D57" s="18"/>
    </row>
    <row r="58" spans="1:4" x14ac:dyDescent="0.25">
      <c r="A58" s="19"/>
      <c r="B58" s="18"/>
      <c r="C58" s="18"/>
      <c r="D58" s="18"/>
    </row>
    <row r="59" spans="1:4" x14ac:dyDescent="0.25">
      <c r="A59" s="19"/>
      <c r="B59" s="18"/>
      <c r="C59" s="18"/>
      <c r="D59" s="18"/>
    </row>
    <row r="60" spans="1:4" x14ac:dyDescent="0.25">
      <c r="A60" s="19"/>
      <c r="B60" s="18"/>
      <c r="C60" s="18"/>
      <c r="D60" s="18"/>
    </row>
    <row r="61" spans="1:4" x14ac:dyDescent="0.25">
      <c r="A61" s="19"/>
      <c r="B61" s="18"/>
      <c r="C61" s="18"/>
      <c r="D61" s="18"/>
    </row>
    <row r="62" spans="1:4" x14ac:dyDescent="0.25">
      <c r="A62" s="19"/>
      <c r="B62" s="18"/>
      <c r="C62" s="18"/>
      <c r="D62" s="18"/>
    </row>
    <row r="63" spans="1:4" x14ac:dyDescent="0.25">
      <c r="A63" s="19"/>
      <c r="B63" s="18"/>
      <c r="C63" s="18"/>
      <c r="D63" s="18"/>
    </row>
    <row r="64" spans="1:4" x14ac:dyDescent="0.25">
      <c r="A64" s="19"/>
      <c r="B64" s="18"/>
      <c r="C64" s="18"/>
      <c r="D64" s="18"/>
    </row>
    <row r="65" spans="1:4" x14ac:dyDescent="0.25">
      <c r="A65" s="19"/>
      <c r="B65" s="18"/>
      <c r="C65" s="18"/>
      <c r="D65" s="18"/>
    </row>
    <row r="66" spans="1:4" x14ac:dyDescent="0.25">
      <c r="A66" s="19"/>
      <c r="B66" s="18"/>
      <c r="C66" s="18"/>
      <c r="D66" s="18"/>
    </row>
    <row r="67" spans="1:4" x14ac:dyDescent="0.25">
      <c r="A67" s="19"/>
      <c r="B67" s="18"/>
      <c r="C67" s="18"/>
      <c r="D67" s="18"/>
    </row>
    <row r="68" spans="1:4" x14ac:dyDescent="0.25">
      <c r="A68" s="19"/>
      <c r="B68" s="18"/>
      <c r="C68" s="18"/>
      <c r="D68" s="18"/>
    </row>
    <row r="69" spans="1:4" x14ac:dyDescent="0.25">
      <c r="A69" s="19"/>
      <c r="B69" s="18"/>
      <c r="C69" s="18"/>
      <c r="D69" s="18"/>
    </row>
    <row r="70" spans="1:4" x14ac:dyDescent="0.25">
      <c r="A70" s="19"/>
      <c r="B70" s="18"/>
      <c r="C70" s="18"/>
      <c r="D70" s="18"/>
    </row>
    <row r="71" spans="1:4" x14ac:dyDescent="0.25">
      <c r="A71" s="19"/>
      <c r="B71" s="18"/>
      <c r="C71" s="18"/>
      <c r="D71" s="18"/>
    </row>
    <row r="72" spans="1:4" x14ac:dyDescent="0.25">
      <c r="A72" s="19"/>
      <c r="B72" s="18"/>
      <c r="C72" s="18"/>
      <c r="D72" s="18"/>
    </row>
    <row r="73" spans="1:4" x14ac:dyDescent="0.25">
      <c r="A73" s="19"/>
      <c r="B73" s="18"/>
      <c r="C73" s="18"/>
      <c r="D73" s="18"/>
    </row>
    <row r="74" spans="1:4" x14ac:dyDescent="0.25">
      <c r="A74" s="19"/>
      <c r="B74" s="18"/>
      <c r="C74" s="18"/>
      <c r="D74" s="18"/>
    </row>
    <row r="75" spans="1:4" x14ac:dyDescent="0.25">
      <c r="A75" s="19"/>
      <c r="B75" s="18"/>
      <c r="C75" s="18"/>
      <c r="D75" s="18"/>
    </row>
    <row r="76" spans="1:4" x14ac:dyDescent="0.25">
      <c r="A76" s="19"/>
      <c r="B76" s="18"/>
      <c r="C76" s="18"/>
      <c r="D76" s="18"/>
    </row>
    <row r="77" spans="1:4" x14ac:dyDescent="0.25">
      <c r="A77" s="19"/>
      <c r="B77" s="18"/>
      <c r="C77" s="18"/>
      <c r="D77" s="18"/>
    </row>
    <row r="78" spans="1:4" x14ac:dyDescent="0.25">
      <c r="A78" s="19"/>
      <c r="B78" s="18"/>
      <c r="C78" s="18"/>
      <c r="D78" s="18"/>
    </row>
    <row r="79" spans="1:4" x14ac:dyDescent="0.25">
      <c r="A79" s="19"/>
      <c r="B79" s="18"/>
      <c r="C79" s="18"/>
      <c r="D79" s="18"/>
    </row>
    <row r="80" spans="1:4" x14ac:dyDescent="0.25">
      <c r="A80" s="19"/>
      <c r="B80" s="18"/>
      <c r="C80" s="18"/>
      <c r="D80" s="18"/>
    </row>
    <row r="81" spans="1:4" x14ac:dyDescent="0.25">
      <c r="A81" s="19"/>
      <c r="B81" s="18"/>
      <c r="C81" s="18"/>
      <c r="D81" s="18"/>
    </row>
    <row r="82" spans="1:4" x14ac:dyDescent="0.25">
      <c r="A82" s="19"/>
      <c r="B82" s="18"/>
      <c r="C82" s="18"/>
      <c r="D82" s="18"/>
    </row>
    <row r="83" spans="1:4" x14ac:dyDescent="0.25">
      <c r="A83" s="19"/>
      <c r="B83" s="18"/>
      <c r="C83" s="18"/>
      <c r="D83" s="18"/>
    </row>
    <row r="84" spans="1:4" x14ac:dyDescent="0.25">
      <c r="A84" s="19"/>
      <c r="B84" s="18"/>
      <c r="C84" s="18"/>
      <c r="D84" s="18"/>
    </row>
    <row r="85" spans="1:4" x14ac:dyDescent="0.25">
      <c r="A85" s="19"/>
      <c r="B85" s="18"/>
      <c r="C85" s="18"/>
      <c r="D85" s="18"/>
    </row>
    <row r="86" spans="1:4" x14ac:dyDescent="0.25">
      <c r="A86" s="19"/>
      <c r="B86" s="18"/>
      <c r="C86" s="18"/>
      <c r="D86" s="18"/>
    </row>
    <row r="87" spans="1:4" x14ac:dyDescent="0.25">
      <c r="A87" s="19"/>
      <c r="B87" s="18"/>
      <c r="C87" s="18"/>
      <c r="D87" s="18"/>
    </row>
    <row r="88" spans="1:4" x14ac:dyDescent="0.25">
      <c r="A88" s="19"/>
      <c r="B88" s="18"/>
      <c r="C88" s="18"/>
      <c r="D88" s="18"/>
    </row>
    <row r="89" spans="1:4" x14ac:dyDescent="0.25">
      <c r="A89" s="19"/>
      <c r="B89" s="18"/>
      <c r="C89" s="18"/>
      <c r="D89" s="18"/>
    </row>
    <row r="90" spans="1:4" x14ac:dyDescent="0.25">
      <c r="A90" s="19"/>
      <c r="B90" s="18"/>
      <c r="C90" s="18"/>
      <c r="D90" s="18"/>
    </row>
    <row r="91" spans="1:4" x14ac:dyDescent="0.25">
      <c r="A91" s="19"/>
      <c r="B91" s="18"/>
      <c r="C91" s="18"/>
      <c r="D91" s="18"/>
    </row>
    <row r="92" spans="1:4" x14ac:dyDescent="0.25">
      <c r="A92" s="19"/>
      <c r="B92" s="18"/>
      <c r="C92" s="18"/>
      <c r="D92" s="18"/>
    </row>
    <row r="93" spans="1:4" x14ac:dyDescent="0.25">
      <c r="A93" s="19"/>
      <c r="B93" s="18"/>
      <c r="C93" s="18"/>
      <c r="D93" s="18"/>
    </row>
    <row r="94" spans="1:4" x14ac:dyDescent="0.25">
      <c r="A94" s="19"/>
      <c r="B94" s="18"/>
      <c r="C94" s="18"/>
      <c r="D94" s="18"/>
    </row>
    <row r="95" spans="1:4" x14ac:dyDescent="0.25">
      <c r="A95" s="19"/>
      <c r="B95" s="18"/>
      <c r="C95" s="18"/>
      <c r="D95" s="18"/>
    </row>
    <row r="96" spans="1:4" x14ac:dyDescent="0.25">
      <c r="A96" s="19"/>
      <c r="B96" s="18"/>
      <c r="C96" s="18"/>
      <c r="D96" s="18"/>
    </row>
    <row r="97" spans="1:4" x14ac:dyDescent="0.25">
      <c r="A97" s="19"/>
      <c r="B97" s="18"/>
      <c r="C97" s="18"/>
      <c r="D97" s="18"/>
    </row>
    <row r="98" spans="1:4" x14ac:dyDescent="0.25">
      <c r="A98" s="19"/>
      <c r="B98" s="18"/>
      <c r="C98" s="18"/>
      <c r="D98" s="18"/>
    </row>
    <row r="99" spans="1:4" x14ac:dyDescent="0.25">
      <c r="A99" s="19"/>
      <c r="B99" s="18"/>
      <c r="C99" s="18"/>
      <c r="D99" s="18"/>
    </row>
    <row r="100" spans="1:4" x14ac:dyDescent="0.25">
      <c r="A100" s="19"/>
      <c r="B100" s="18"/>
      <c r="C100" s="18"/>
      <c r="D100" s="18"/>
    </row>
    <row r="101" spans="1:4" x14ac:dyDescent="0.25">
      <c r="A101" s="19"/>
      <c r="B101" s="18"/>
      <c r="C101" s="18"/>
      <c r="D101" s="18"/>
    </row>
    <row r="102" spans="1:4" x14ac:dyDescent="0.25">
      <c r="A102" s="19"/>
      <c r="B102" s="18"/>
      <c r="C102" s="18"/>
      <c r="D102" s="18"/>
    </row>
    <row r="103" spans="1:4" x14ac:dyDescent="0.25">
      <c r="A103" s="19"/>
      <c r="B103" s="18"/>
      <c r="C103" s="18"/>
      <c r="D103" s="18"/>
    </row>
    <row r="104" spans="1:4" x14ac:dyDescent="0.25">
      <c r="A104" s="19"/>
      <c r="B104" s="18"/>
      <c r="C104" s="18"/>
      <c r="D104" s="18"/>
    </row>
    <row r="105" spans="1:4" x14ac:dyDescent="0.25">
      <c r="A105" s="19"/>
      <c r="B105" s="18"/>
      <c r="C105" s="18"/>
      <c r="D105" s="18"/>
    </row>
    <row r="106" spans="1:4" x14ac:dyDescent="0.25">
      <c r="A106" s="19"/>
      <c r="B106" s="18"/>
      <c r="C106" s="18"/>
      <c r="D106" s="18"/>
    </row>
    <row r="107" spans="1:4" x14ac:dyDescent="0.25">
      <c r="A107" s="19"/>
      <c r="B107" s="18"/>
      <c r="C107" s="18"/>
      <c r="D107" s="18"/>
    </row>
    <row r="108" spans="1:4" x14ac:dyDescent="0.25">
      <c r="A108" s="19"/>
      <c r="B108" s="18"/>
      <c r="C108" s="18"/>
      <c r="D108" s="18"/>
    </row>
    <row r="109" spans="1:4" x14ac:dyDescent="0.25">
      <c r="A109" s="19"/>
      <c r="B109" s="18"/>
      <c r="C109" s="18"/>
      <c r="D109" s="18"/>
    </row>
    <row r="110" spans="1:4" x14ac:dyDescent="0.25">
      <c r="A110" s="19"/>
      <c r="B110" s="18"/>
      <c r="C110" s="18"/>
      <c r="D110" s="18"/>
    </row>
    <row r="111" spans="1:4" x14ac:dyDescent="0.25">
      <c r="A111" s="19"/>
      <c r="B111" s="18"/>
      <c r="C111" s="18"/>
      <c r="D111" s="18"/>
    </row>
    <row r="112" spans="1:4" x14ac:dyDescent="0.25">
      <c r="A112" s="19"/>
      <c r="B112" s="18"/>
      <c r="C112" s="18"/>
      <c r="D112" s="18"/>
    </row>
    <row r="113" spans="1:4" x14ac:dyDescent="0.25">
      <c r="A113" s="19"/>
      <c r="B113" s="18"/>
      <c r="C113" s="18"/>
      <c r="D113" s="18"/>
    </row>
    <row r="114" spans="1:4" x14ac:dyDescent="0.25">
      <c r="A114" s="19"/>
      <c r="B114" s="18"/>
      <c r="C114" s="18"/>
      <c r="D114" s="18"/>
    </row>
    <row r="115" spans="1:4" x14ac:dyDescent="0.25">
      <c r="A115" s="19"/>
      <c r="B115" s="18"/>
      <c r="C115" s="18"/>
      <c r="D115" s="18"/>
    </row>
    <row r="116" spans="1:4" x14ac:dyDescent="0.25">
      <c r="A116" s="19"/>
      <c r="B116" s="18"/>
      <c r="C116" s="18"/>
      <c r="D116" s="18"/>
    </row>
    <row r="117" spans="1:4" x14ac:dyDescent="0.25">
      <c r="A117" s="19"/>
      <c r="B117" s="18"/>
      <c r="C117" s="18"/>
      <c r="D117" s="18"/>
    </row>
    <row r="118" spans="1:4" x14ac:dyDescent="0.25">
      <c r="A118" s="19"/>
      <c r="B118" s="18"/>
      <c r="C118" s="18"/>
      <c r="D118" s="18"/>
    </row>
    <row r="119" spans="1:4" x14ac:dyDescent="0.25">
      <c r="A119" s="19"/>
      <c r="B119" s="18"/>
      <c r="C119" s="18"/>
      <c r="D119" s="18"/>
    </row>
    <row r="120" spans="1:4" x14ac:dyDescent="0.25">
      <c r="A120" s="19"/>
      <c r="B120" s="18"/>
      <c r="C120" s="18"/>
      <c r="D120" s="18"/>
    </row>
    <row r="121" spans="1:4" x14ac:dyDescent="0.25">
      <c r="A121" s="19"/>
      <c r="B121" s="18"/>
      <c r="C121" s="18"/>
      <c r="D121" s="18"/>
    </row>
    <row r="122" spans="1:4" x14ac:dyDescent="0.25">
      <c r="A122" s="19"/>
      <c r="B122" s="18"/>
      <c r="C122" s="18"/>
      <c r="D122" s="18"/>
    </row>
    <row r="123" spans="1:4" x14ac:dyDescent="0.25">
      <c r="A123" s="19"/>
      <c r="B123" s="18"/>
      <c r="C123" s="18"/>
      <c r="D123" s="18"/>
    </row>
    <row r="124" spans="1:4" x14ac:dyDescent="0.25">
      <c r="A124" s="19"/>
      <c r="B124" s="18"/>
      <c r="C124" s="18"/>
      <c r="D124" s="18"/>
    </row>
    <row r="125" spans="1:4" x14ac:dyDescent="0.25">
      <c r="A125" s="19"/>
      <c r="B125" s="18"/>
      <c r="C125" s="18"/>
      <c r="D125" s="18"/>
    </row>
    <row r="126" spans="1:4" x14ac:dyDescent="0.25">
      <c r="A126" s="19"/>
      <c r="B126" s="18"/>
      <c r="C126" s="18"/>
      <c r="D126" s="18"/>
    </row>
    <row r="127" spans="1:4" x14ac:dyDescent="0.25">
      <c r="A127" s="19"/>
      <c r="B127" s="18"/>
      <c r="C127" s="18"/>
      <c r="D127" s="18"/>
    </row>
    <row r="128" spans="1:4" x14ac:dyDescent="0.25">
      <c r="A128" s="19"/>
      <c r="B128" s="18"/>
      <c r="C128" s="18"/>
      <c r="D128" s="18"/>
    </row>
    <row r="129" spans="1:4" x14ac:dyDescent="0.25">
      <c r="A129" s="19"/>
      <c r="B129" s="18"/>
      <c r="C129" s="18"/>
      <c r="D129" s="18"/>
    </row>
    <row r="130" spans="1:4" x14ac:dyDescent="0.25">
      <c r="A130" s="19"/>
      <c r="B130" s="18"/>
      <c r="C130" s="18"/>
      <c r="D130" s="18"/>
    </row>
    <row r="131" spans="1:4" x14ac:dyDescent="0.25">
      <c r="A131" s="19"/>
      <c r="B131" s="18"/>
      <c r="C131" s="18"/>
      <c r="D131" s="18"/>
    </row>
    <row r="132" spans="1:4" x14ac:dyDescent="0.25">
      <c r="A132" s="19"/>
      <c r="B132" s="18"/>
      <c r="C132" s="18"/>
      <c r="D132" s="18"/>
    </row>
    <row r="133" spans="1:4" x14ac:dyDescent="0.25">
      <c r="A133" s="19"/>
      <c r="B133" s="18"/>
      <c r="C133" s="18"/>
      <c r="D133" s="18"/>
    </row>
    <row r="134" spans="1:4" x14ac:dyDescent="0.25">
      <c r="A134" s="19"/>
      <c r="B134" s="18"/>
      <c r="C134" s="18"/>
      <c r="D134" s="18"/>
    </row>
    <row r="135" spans="1:4" x14ac:dyDescent="0.25">
      <c r="A135" s="19"/>
      <c r="B135" s="18"/>
      <c r="C135" s="18"/>
      <c r="D135" s="18"/>
    </row>
    <row r="136" spans="1:4" x14ac:dyDescent="0.25">
      <c r="A136" s="19"/>
      <c r="B136" s="18"/>
      <c r="C136" s="18"/>
      <c r="D136" s="18"/>
    </row>
    <row r="137" spans="1:4" x14ac:dyDescent="0.25">
      <c r="A137" s="19"/>
      <c r="B137" s="18"/>
      <c r="C137" s="18"/>
      <c r="D137" s="18"/>
    </row>
    <row r="138" spans="1:4" x14ac:dyDescent="0.25">
      <c r="A138" s="19"/>
      <c r="B138" s="18"/>
      <c r="C138" s="18"/>
      <c r="D138" s="18"/>
    </row>
    <row r="139" spans="1:4" x14ac:dyDescent="0.25">
      <c r="A139" s="19"/>
      <c r="B139" s="18"/>
      <c r="C139" s="18"/>
      <c r="D139" s="18"/>
    </row>
    <row r="140" spans="1:4" x14ac:dyDescent="0.25">
      <c r="A140" s="19"/>
      <c r="B140" s="18"/>
      <c r="C140" s="18"/>
      <c r="D140" s="18"/>
    </row>
    <row r="141" spans="1:4" x14ac:dyDescent="0.25">
      <c r="A141" s="19"/>
      <c r="B141" s="18"/>
      <c r="C141" s="18"/>
      <c r="D141" s="18"/>
    </row>
    <row r="142" spans="1:4" x14ac:dyDescent="0.25">
      <c r="A142" s="19"/>
      <c r="B142" s="18"/>
      <c r="C142" s="18"/>
      <c r="D142" s="18"/>
    </row>
    <row r="143" spans="1:4" x14ac:dyDescent="0.25">
      <c r="A143" s="19"/>
      <c r="B143" s="18"/>
      <c r="C143" s="18"/>
      <c r="D143" s="18"/>
    </row>
    <row r="144" spans="1:4" x14ac:dyDescent="0.25">
      <c r="A144" s="19"/>
      <c r="B144" s="18"/>
      <c r="C144" s="18"/>
      <c r="D144" s="18"/>
    </row>
    <row r="145" spans="1:4" x14ac:dyDescent="0.25">
      <c r="A145" s="19"/>
      <c r="B145" s="18"/>
      <c r="C145" s="18"/>
      <c r="D145" s="18"/>
    </row>
    <row r="146" spans="1:4" x14ac:dyDescent="0.25">
      <c r="A146" s="19"/>
      <c r="B146" s="18"/>
      <c r="C146" s="18"/>
      <c r="D146" s="18"/>
    </row>
    <row r="147" spans="1:4" x14ac:dyDescent="0.25">
      <c r="A147" s="19"/>
      <c r="B147" s="18"/>
      <c r="C147" s="18"/>
      <c r="D147" s="18"/>
    </row>
    <row r="148" spans="1:4" x14ac:dyDescent="0.25">
      <c r="A148" s="19"/>
      <c r="B148" s="18"/>
      <c r="C148" s="18"/>
      <c r="D148" s="18"/>
    </row>
    <row r="149" spans="1:4" x14ac:dyDescent="0.25">
      <c r="A149" s="19"/>
      <c r="B149" s="18"/>
      <c r="C149" s="18"/>
      <c r="D149" s="18"/>
    </row>
    <row r="150" spans="1:4" x14ac:dyDescent="0.25">
      <c r="A150" s="19"/>
      <c r="B150" s="18"/>
      <c r="C150" s="18"/>
      <c r="D150" s="18"/>
    </row>
    <row r="151" spans="1:4" x14ac:dyDescent="0.25">
      <c r="A151" s="19"/>
      <c r="B151" s="18"/>
      <c r="C151" s="18"/>
      <c r="D151" s="18"/>
    </row>
    <row r="152" spans="1:4" x14ac:dyDescent="0.25">
      <c r="A152" s="19"/>
      <c r="B152" s="18"/>
      <c r="C152" s="18"/>
      <c r="D152" s="18"/>
    </row>
    <row r="153" spans="1:4" x14ac:dyDescent="0.25">
      <c r="A153" s="19"/>
      <c r="B153" s="18"/>
      <c r="C153" s="18"/>
      <c r="D153" s="18"/>
    </row>
    <row r="154" spans="1:4" x14ac:dyDescent="0.25">
      <c r="A154" s="19"/>
      <c r="B154" s="18"/>
      <c r="C154" s="18"/>
      <c r="D154" s="18"/>
    </row>
    <row r="155" spans="1:4" x14ac:dyDescent="0.25">
      <c r="A155" s="19"/>
      <c r="B155" s="18"/>
      <c r="C155" s="18"/>
      <c r="D155" s="18"/>
    </row>
    <row r="156" spans="1:4" x14ac:dyDescent="0.25">
      <c r="A156" s="19"/>
      <c r="B156" s="18"/>
      <c r="C156" s="18"/>
      <c r="D156" s="18"/>
    </row>
    <row r="157" spans="1:4" x14ac:dyDescent="0.25">
      <c r="A157" s="19"/>
      <c r="B157" s="18"/>
      <c r="C157" s="18"/>
      <c r="D157" s="18"/>
    </row>
    <row r="158" spans="1:4" x14ac:dyDescent="0.25">
      <c r="A158" s="19"/>
      <c r="B158" s="18"/>
      <c r="C158" s="18"/>
      <c r="D158" s="18"/>
    </row>
    <row r="159" spans="1:4" x14ac:dyDescent="0.25">
      <c r="A159" s="19"/>
      <c r="B159" s="18"/>
      <c r="C159" s="18"/>
      <c r="D159" s="18"/>
    </row>
    <row r="160" spans="1:4" x14ac:dyDescent="0.25">
      <c r="A160" s="19"/>
      <c r="B160" s="18"/>
      <c r="C160" s="18"/>
      <c r="D160" s="18"/>
    </row>
    <row r="161" spans="1:4" x14ac:dyDescent="0.25">
      <c r="A161" s="19"/>
      <c r="B161" s="18"/>
      <c r="C161" s="18"/>
      <c r="D161" s="18"/>
    </row>
    <row r="162" spans="1:4" x14ac:dyDescent="0.25">
      <c r="A162" s="19"/>
      <c r="B162" s="18"/>
      <c r="C162" s="18"/>
      <c r="D162" s="18"/>
    </row>
    <row r="163" spans="1:4" x14ac:dyDescent="0.25">
      <c r="A163" s="19"/>
      <c r="B163" s="18"/>
      <c r="C163" s="18"/>
      <c r="D163" s="18"/>
    </row>
    <row r="164" spans="1:4" x14ac:dyDescent="0.25">
      <c r="A164" s="19"/>
      <c r="B164" s="18"/>
      <c r="C164" s="18"/>
      <c r="D164" s="18"/>
    </row>
    <row r="165" spans="1:4" x14ac:dyDescent="0.25">
      <c r="A165" s="19"/>
      <c r="B165" s="18"/>
      <c r="C165" s="18"/>
      <c r="D165" s="18"/>
    </row>
    <row r="166" spans="1:4" x14ac:dyDescent="0.25">
      <c r="A166" s="19"/>
      <c r="B166" s="18"/>
      <c r="C166" s="18"/>
      <c r="D166" s="18"/>
    </row>
    <row r="167" spans="1:4" x14ac:dyDescent="0.25">
      <c r="A167" s="19"/>
      <c r="B167" s="18"/>
      <c r="C167" s="18"/>
      <c r="D167" s="18"/>
    </row>
    <row r="168" spans="1:4" x14ac:dyDescent="0.25">
      <c r="A168" s="19"/>
      <c r="B168" s="18"/>
      <c r="C168" s="18"/>
      <c r="D168" s="18"/>
    </row>
    <row r="169" spans="1:4" x14ac:dyDescent="0.25">
      <c r="A169" s="19"/>
      <c r="B169" s="18"/>
      <c r="C169" s="18"/>
      <c r="D169" s="18"/>
    </row>
    <row r="170" spans="1:4" x14ac:dyDescent="0.25">
      <c r="A170" s="19"/>
      <c r="B170" s="18"/>
      <c r="C170" s="18"/>
      <c r="D170" s="18"/>
    </row>
    <row r="171" spans="1:4" x14ac:dyDescent="0.25">
      <c r="A171" s="19"/>
      <c r="B171" s="18"/>
      <c r="C171" s="18"/>
      <c r="D171" s="18"/>
    </row>
    <row r="172" spans="1:4" x14ac:dyDescent="0.25">
      <c r="A172" s="19"/>
      <c r="B172" s="18"/>
      <c r="C172" s="18"/>
      <c r="D172" s="18"/>
    </row>
    <row r="173" spans="1:4" x14ac:dyDescent="0.25">
      <c r="A173" s="19"/>
      <c r="B173" s="18"/>
      <c r="C173" s="18"/>
      <c r="D173" s="18"/>
    </row>
    <row r="174" spans="1:4" x14ac:dyDescent="0.25">
      <c r="A174" s="19"/>
      <c r="B174" s="18"/>
      <c r="C174" s="18"/>
      <c r="D174" s="18"/>
    </row>
    <row r="175" spans="1:4" x14ac:dyDescent="0.25">
      <c r="A175" s="19"/>
      <c r="B175" s="18"/>
      <c r="C175" s="18"/>
      <c r="D175" s="18"/>
    </row>
    <row r="176" spans="1:4" x14ac:dyDescent="0.25">
      <c r="A176" s="19"/>
      <c r="B176" s="18"/>
      <c r="C176" s="18"/>
      <c r="D176" s="18"/>
    </row>
    <row r="177" spans="1:4" x14ac:dyDescent="0.25">
      <c r="A177" s="19"/>
      <c r="B177" s="18"/>
      <c r="C177" s="18"/>
      <c r="D177" s="18"/>
    </row>
    <row r="178" spans="1:4" x14ac:dyDescent="0.25">
      <c r="A178" s="19"/>
      <c r="B178" s="18"/>
      <c r="C178" s="18"/>
      <c r="D178" s="18"/>
    </row>
    <row r="179" spans="1:4" x14ac:dyDescent="0.25">
      <c r="A179" s="19"/>
      <c r="B179" s="18"/>
      <c r="C179" s="18"/>
      <c r="D179" s="18"/>
    </row>
    <row r="180" spans="1:4" x14ac:dyDescent="0.25">
      <c r="A180" s="19"/>
      <c r="B180" s="18"/>
      <c r="C180" s="18"/>
      <c r="D180" s="18"/>
    </row>
    <row r="181" spans="1:4" x14ac:dyDescent="0.25">
      <c r="A181" s="19"/>
      <c r="B181" s="18"/>
      <c r="C181" s="18"/>
      <c r="D181" s="18"/>
    </row>
    <row r="182" spans="1:4" x14ac:dyDescent="0.25">
      <c r="A182" s="19"/>
      <c r="B182" s="18"/>
      <c r="C182" s="18"/>
      <c r="D182" s="18"/>
    </row>
    <row r="183" spans="1:4" x14ac:dyDescent="0.25">
      <c r="A183" s="19"/>
      <c r="B183" s="18"/>
      <c r="C183" s="18"/>
      <c r="D183" s="18"/>
    </row>
    <row r="184" spans="1:4" x14ac:dyDescent="0.25">
      <c r="A184" s="19"/>
      <c r="B184" s="18"/>
      <c r="C184" s="18"/>
      <c r="D184" s="18"/>
    </row>
    <row r="185" spans="1:4" x14ac:dyDescent="0.25">
      <c r="A185" s="19"/>
      <c r="B185" s="18"/>
      <c r="C185" s="18"/>
      <c r="D185" s="18"/>
    </row>
    <row r="186" spans="1:4" x14ac:dyDescent="0.25">
      <c r="A186" s="19"/>
      <c r="B186" s="18"/>
      <c r="C186" s="18"/>
      <c r="D186" s="18"/>
    </row>
    <row r="187" spans="1:4" x14ac:dyDescent="0.25">
      <c r="A187" s="19"/>
      <c r="B187" s="18"/>
      <c r="C187" s="18"/>
      <c r="D187" s="18"/>
    </row>
    <row r="188" spans="1:4" x14ac:dyDescent="0.25">
      <c r="A188" s="19"/>
      <c r="B188" s="18"/>
      <c r="C188" s="18"/>
      <c r="D188" s="18"/>
    </row>
    <row r="189" spans="1:4" x14ac:dyDescent="0.25">
      <c r="A189" s="19"/>
      <c r="B189" s="18"/>
      <c r="C189" s="18"/>
      <c r="D189" s="18"/>
    </row>
    <row r="190" spans="1:4" x14ac:dyDescent="0.25">
      <c r="A190" s="19"/>
      <c r="B190" s="18"/>
      <c r="C190" s="18"/>
      <c r="D190" s="18"/>
    </row>
    <row r="191" spans="1:4" x14ac:dyDescent="0.25">
      <c r="A191" s="19"/>
      <c r="B191" s="18"/>
      <c r="C191" s="18"/>
      <c r="D191" s="18"/>
    </row>
    <row r="192" spans="1:4" x14ac:dyDescent="0.25">
      <c r="A192" s="19"/>
      <c r="B192" s="18"/>
      <c r="C192" s="18"/>
      <c r="D192" s="18"/>
    </row>
    <row r="193" spans="1:4" x14ac:dyDescent="0.25">
      <c r="A193" s="19"/>
      <c r="B193" s="18"/>
      <c r="C193" s="18"/>
      <c r="D193" s="18"/>
    </row>
    <row r="194" spans="1:4" x14ac:dyDescent="0.25">
      <c r="A194" s="19"/>
      <c r="B194" s="18"/>
      <c r="C194" s="18"/>
      <c r="D194" s="18"/>
    </row>
    <row r="195" spans="1:4" x14ac:dyDescent="0.25">
      <c r="A195" s="19"/>
      <c r="B195" s="18"/>
      <c r="C195" s="18"/>
      <c r="D195" s="18"/>
    </row>
    <row r="196" spans="1:4" x14ac:dyDescent="0.25">
      <c r="A196" s="19"/>
      <c r="B196" s="18"/>
      <c r="C196" s="18"/>
      <c r="D196" s="18"/>
    </row>
    <row r="197" spans="1:4" x14ac:dyDescent="0.25">
      <c r="A197" s="19"/>
      <c r="B197" s="18"/>
      <c r="C197" s="18"/>
      <c r="D197" s="18"/>
    </row>
    <row r="198" spans="1:4" x14ac:dyDescent="0.25">
      <c r="A198" s="19"/>
      <c r="B198" s="18"/>
      <c r="C198" s="18"/>
      <c r="D198" s="18"/>
    </row>
    <row r="199" spans="1:4" x14ac:dyDescent="0.25">
      <c r="A199" s="19"/>
      <c r="B199" s="18"/>
      <c r="C199" s="18"/>
      <c r="D199" s="18"/>
    </row>
    <row r="200" spans="1:4" x14ac:dyDescent="0.25">
      <c r="A200" s="19"/>
      <c r="B200" s="18"/>
      <c r="C200" s="18"/>
      <c r="D200" s="18"/>
    </row>
    <row r="201" spans="1:4" x14ac:dyDescent="0.25">
      <c r="A201" s="19"/>
      <c r="B201" s="18"/>
      <c r="C201" s="18"/>
      <c r="D201" s="1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O201"/>
  <sheetViews>
    <sheetView topLeftCell="A13" zoomScaleNormal="100" workbookViewId="0"/>
  </sheetViews>
  <sheetFormatPr defaultColWidth="8.88671875" defaultRowHeight="13.8" x14ac:dyDescent="0.25"/>
  <cols>
    <col min="1" max="1" width="17" style="14" bestFit="1" customWidth="1"/>
    <col min="2" max="13" width="13.6640625" style="14" customWidth="1"/>
    <col min="14" max="16384" width="8.88671875" style="14"/>
  </cols>
  <sheetData>
    <row r="1" spans="1:15" s="11" customFormat="1" ht="37.200000000000003" customHeight="1" x14ac:dyDescent="0.25">
      <c r="A1" s="23" t="s">
        <v>104</v>
      </c>
      <c r="B1" s="10" t="s">
        <v>110</v>
      </c>
    </row>
    <row r="2" spans="1:15" s="11" customFormat="1" ht="32.4" customHeight="1" x14ac:dyDescent="0.2">
      <c r="A2" s="66" t="s">
        <v>113</v>
      </c>
    </row>
    <row r="3" spans="1:15" ht="14.25" x14ac:dyDescent="0.2">
      <c r="A3" s="12"/>
      <c r="B3" s="13"/>
      <c r="C3" s="13"/>
      <c r="D3" s="13"/>
    </row>
    <row r="4" spans="1:15" x14ac:dyDescent="0.25">
      <c r="A4" s="15"/>
      <c r="B4" s="16" t="s">
        <v>3</v>
      </c>
      <c r="C4" s="16" t="s">
        <v>81</v>
      </c>
      <c r="D4" s="16" t="s">
        <v>34</v>
      </c>
      <c r="E4" s="16" t="s">
        <v>28</v>
      </c>
      <c r="F4" s="16" t="s">
        <v>35</v>
      </c>
      <c r="G4" s="16" t="s">
        <v>29</v>
      </c>
      <c r="H4" s="16" t="s">
        <v>36</v>
      </c>
      <c r="I4" s="16" t="s">
        <v>30</v>
      </c>
      <c r="J4" s="16" t="s">
        <v>37</v>
      </c>
      <c r="K4" s="16" t="s">
        <v>31</v>
      </c>
      <c r="L4" s="16" t="s">
        <v>38</v>
      </c>
      <c r="M4" s="16" t="s">
        <v>32</v>
      </c>
      <c r="N4" s="14" t="s">
        <v>33</v>
      </c>
    </row>
    <row r="5" spans="1:15" ht="14.25" x14ac:dyDescent="0.2">
      <c r="A5" s="19">
        <v>0</v>
      </c>
      <c r="B5" s="28">
        <v>97</v>
      </c>
      <c r="C5" s="28">
        <v>3587</v>
      </c>
      <c r="D5" s="28">
        <v>53</v>
      </c>
      <c r="E5" s="28">
        <v>1297</v>
      </c>
      <c r="F5" s="28">
        <v>46</v>
      </c>
      <c r="G5" s="28">
        <v>331</v>
      </c>
      <c r="H5" s="28">
        <v>12</v>
      </c>
      <c r="I5" s="28">
        <v>907</v>
      </c>
      <c r="J5" s="28">
        <v>5</v>
      </c>
      <c r="K5" s="28">
        <v>1369</v>
      </c>
      <c r="L5" s="28">
        <v>4</v>
      </c>
      <c r="M5" s="28">
        <v>1999</v>
      </c>
      <c r="N5" s="14">
        <v>0</v>
      </c>
      <c r="O5" s="14">
        <v>-9.9999999999999894E+32</v>
      </c>
    </row>
    <row r="6" spans="1:15" ht="14.25" x14ac:dyDescent="0.2">
      <c r="A6" s="19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14">
        <v>0</v>
      </c>
      <c r="O6" s="14">
        <v>9.9999999999999894E+39</v>
      </c>
    </row>
    <row r="7" spans="1:15" ht="14.25" x14ac:dyDescent="0.2">
      <c r="A7" s="19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5" ht="14.25" x14ac:dyDescent="0.2">
      <c r="A8" s="19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5" ht="14.25" x14ac:dyDescent="0.2">
      <c r="A9" s="19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5" ht="14.25" x14ac:dyDescent="0.2">
      <c r="A10" s="19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5" ht="14.25" x14ac:dyDescent="0.2">
      <c r="A11" s="19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5" ht="14.25" x14ac:dyDescent="0.2">
      <c r="A12" s="19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5" ht="14.25" x14ac:dyDescent="0.2">
      <c r="A13" s="19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5" ht="14.25" x14ac:dyDescent="0.2">
      <c r="A14" s="1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5" ht="14.25" x14ac:dyDescent="0.2">
      <c r="A15" s="19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5" ht="14.25" x14ac:dyDescent="0.2">
      <c r="A16" s="19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4.25" x14ac:dyDescent="0.2">
      <c r="A17" s="19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4.25" x14ac:dyDescent="0.2">
      <c r="A18" s="19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4.25" x14ac:dyDescent="0.2">
      <c r="A19" s="19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4.25" x14ac:dyDescent="0.2">
      <c r="A20" s="19"/>
      <c r="B20" s="18"/>
      <c r="C20" s="18"/>
      <c r="D20" s="18"/>
      <c r="M20" s="18"/>
    </row>
    <row r="21" spans="1:13" ht="14.25" x14ac:dyDescent="0.2">
      <c r="A21" s="19"/>
      <c r="B21" s="18"/>
      <c r="C21" s="18"/>
      <c r="D21" s="18"/>
    </row>
    <row r="22" spans="1:13" ht="14.25" x14ac:dyDescent="0.2">
      <c r="A22" s="29"/>
      <c r="B22" s="18"/>
      <c r="C22" s="18"/>
      <c r="D22" s="18"/>
    </row>
    <row r="23" spans="1:13" ht="14.25" x14ac:dyDescent="0.2">
      <c r="A23" s="28"/>
      <c r="B23" s="28"/>
      <c r="C23" s="28"/>
      <c r="D23" s="28"/>
      <c r="E23" s="28"/>
    </row>
    <row r="24" spans="1:13" ht="14.25" x14ac:dyDescent="0.2">
      <c r="A24" s="28"/>
      <c r="B24" s="28"/>
      <c r="C24" s="28"/>
      <c r="D24" s="28"/>
      <c r="E24" s="28"/>
    </row>
    <row r="25" spans="1:13" ht="14.25" x14ac:dyDescent="0.2">
      <c r="A25" s="28"/>
      <c r="B25" s="28"/>
      <c r="C25" s="28"/>
      <c r="D25" s="28"/>
      <c r="E25" s="28"/>
      <c r="F25" s="32"/>
    </row>
    <row r="26" spans="1:13" ht="14.25" x14ac:dyDescent="0.2">
      <c r="A26" s="28"/>
      <c r="B26" s="28"/>
      <c r="C26" s="28"/>
      <c r="D26" s="28"/>
      <c r="E26" s="28"/>
    </row>
    <row r="27" spans="1:13" ht="14.25" x14ac:dyDescent="0.2">
      <c r="A27" s="28"/>
      <c r="B27" s="28"/>
      <c r="C27" s="28"/>
      <c r="D27" s="28"/>
      <c r="E27" s="28"/>
    </row>
    <row r="28" spans="1:13" ht="14.25" x14ac:dyDescent="0.2">
      <c r="A28" s="28"/>
      <c r="B28" s="28"/>
      <c r="C28" s="28"/>
      <c r="D28" s="28"/>
      <c r="E28" s="28"/>
    </row>
    <row r="29" spans="1:13" ht="14.25" x14ac:dyDescent="0.2">
      <c r="A29" s="28"/>
      <c r="B29" s="28"/>
      <c r="C29" s="28"/>
      <c r="D29" s="28"/>
      <c r="E29" s="28"/>
    </row>
    <row r="30" spans="1:13" ht="14.25" x14ac:dyDescent="0.2">
      <c r="A30" s="28"/>
      <c r="B30" s="28"/>
      <c r="C30" s="28"/>
      <c r="D30" s="28"/>
      <c r="E30" s="28"/>
    </row>
    <row r="31" spans="1:13" ht="14.25" x14ac:dyDescent="0.2">
      <c r="A31" s="28"/>
      <c r="B31" s="28"/>
      <c r="C31" s="28"/>
      <c r="D31" s="28"/>
      <c r="E31" s="28"/>
    </row>
    <row r="32" spans="1:13" ht="14.25" x14ac:dyDescent="0.2">
      <c r="A32" s="28"/>
      <c r="B32" s="28"/>
      <c r="C32" s="28"/>
      <c r="D32" s="28"/>
      <c r="E32" s="28"/>
    </row>
    <row r="33" spans="1:4" ht="14.25" x14ac:dyDescent="0.2">
      <c r="A33" s="19"/>
      <c r="B33" s="18"/>
      <c r="C33" s="18"/>
      <c r="D33" s="18"/>
    </row>
    <row r="34" spans="1:4" ht="14.25" x14ac:dyDescent="0.2">
      <c r="A34" s="19"/>
      <c r="B34" s="18"/>
      <c r="C34" s="18"/>
      <c r="D34" s="18"/>
    </row>
    <row r="35" spans="1:4" ht="14.25" x14ac:dyDescent="0.2">
      <c r="A35" s="19"/>
      <c r="B35" s="18"/>
      <c r="C35" s="18"/>
      <c r="D35" s="18"/>
    </row>
    <row r="36" spans="1:4" ht="14.25" x14ac:dyDescent="0.2">
      <c r="A36" s="19"/>
      <c r="B36" s="18"/>
      <c r="C36" s="18"/>
      <c r="D36" s="18"/>
    </row>
    <row r="37" spans="1:4" ht="14.25" x14ac:dyDescent="0.2">
      <c r="A37" s="19"/>
      <c r="B37" s="18"/>
      <c r="C37" s="18"/>
      <c r="D37" s="18"/>
    </row>
    <row r="38" spans="1:4" ht="14.25" x14ac:dyDescent="0.2">
      <c r="A38" s="19"/>
      <c r="B38" s="18"/>
      <c r="C38" s="18"/>
      <c r="D38" s="18"/>
    </row>
    <row r="39" spans="1:4" ht="14.25" x14ac:dyDescent="0.2">
      <c r="A39" s="19"/>
      <c r="B39" s="18"/>
      <c r="C39" s="18"/>
      <c r="D39" s="18"/>
    </row>
    <row r="40" spans="1:4" ht="14.25" x14ac:dyDescent="0.2">
      <c r="A40" s="19"/>
      <c r="B40" s="18"/>
      <c r="C40" s="18"/>
      <c r="D40" s="18"/>
    </row>
    <row r="41" spans="1:4" ht="14.25" x14ac:dyDescent="0.2">
      <c r="A41" s="19"/>
      <c r="B41" s="18"/>
      <c r="C41" s="18"/>
      <c r="D41" s="18"/>
    </row>
    <row r="42" spans="1:4" ht="14.25" x14ac:dyDescent="0.2">
      <c r="A42" s="19"/>
      <c r="B42" s="18"/>
      <c r="C42" s="18"/>
      <c r="D42" s="18"/>
    </row>
    <row r="43" spans="1:4" ht="14.25" x14ac:dyDescent="0.2">
      <c r="A43" s="19"/>
      <c r="B43" s="18"/>
      <c r="C43" s="18"/>
      <c r="D43" s="18"/>
    </row>
    <row r="44" spans="1:4" ht="14.25" x14ac:dyDescent="0.2">
      <c r="A44" s="19"/>
      <c r="B44" s="18"/>
      <c r="C44" s="18"/>
      <c r="D44" s="18"/>
    </row>
    <row r="45" spans="1:4" ht="14.25" x14ac:dyDescent="0.2">
      <c r="A45" s="19"/>
      <c r="B45" s="18"/>
      <c r="C45" s="18"/>
      <c r="D45" s="18"/>
    </row>
    <row r="46" spans="1:4" ht="14.25" x14ac:dyDescent="0.2">
      <c r="A46" s="19"/>
      <c r="B46" s="18"/>
      <c r="C46" s="18"/>
      <c r="D46" s="18"/>
    </row>
    <row r="47" spans="1:4" x14ac:dyDescent="0.25">
      <c r="A47" s="19"/>
      <c r="B47" s="18"/>
      <c r="C47" s="18"/>
      <c r="D47" s="18"/>
    </row>
    <row r="48" spans="1:4" x14ac:dyDescent="0.25">
      <c r="A48" s="19"/>
      <c r="B48" s="18"/>
      <c r="C48" s="18"/>
      <c r="D48" s="18"/>
    </row>
    <row r="49" spans="1:4" x14ac:dyDescent="0.25">
      <c r="A49" s="19"/>
      <c r="B49" s="18"/>
      <c r="C49" s="18"/>
      <c r="D49" s="18"/>
    </row>
    <row r="50" spans="1:4" x14ac:dyDescent="0.25">
      <c r="A50" s="19"/>
      <c r="B50" s="18"/>
      <c r="C50" s="18"/>
      <c r="D50" s="18"/>
    </row>
    <row r="51" spans="1:4" x14ac:dyDescent="0.25">
      <c r="A51" s="19"/>
      <c r="B51" s="18"/>
      <c r="C51" s="18"/>
      <c r="D51" s="18"/>
    </row>
    <row r="52" spans="1:4" x14ac:dyDescent="0.25">
      <c r="A52" s="19"/>
      <c r="B52" s="18"/>
      <c r="C52" s="18"/>
      <c r="D52" s="18"/>
    </row>
    <row r="53" spans="1:4" x14ac:dyDescent="0.25">
      <c r="A53" s="19"/>
      <c r="B53" s="18"/>
      <c r="C53" s="18"/>
      <c r="D53" s="18"/>
    </row>
    <row r="54" spans="1:4" x14ac:dyDescent="0.25">
      <c r="A54" s="19"/>
      <c r="B54" s="18"/>
      <c r="C54" s="18"/>
      <c r="D54" s="18"/>
    </row>
    <row r="55" spans="1:4" x14ac:dyDescent="0.25">
      <c r="A55" s="19"/>
      <c r="B55" s="18"/>
      <c r="C55" s="18"/>
      <c r="D55" s="18"/>
    </row>
    <row r="56" spans="1:4" x14ac:dyDescent="0.25">
      <c r="A56" s="19"/>
      <c r="B56" s="18"/>
      <c r="C56" s="18"/>
      <c r="D56" s="18"/>
    </row>
    <row r="57" spans="1:4" x14ac:dyDescent="0.25">
      <c r="A57" s="19"/>
      <c r="B57" s="18"/>
      <c r="C57" s="18"/>
      <c r="D57" s="18"/>
    </row>
    <row r="58" spans="1:4" x14ac:dyDescent="0.25">
      <c r="A58" s="19"/>
      <c r="B58" s="18"/>
      <c r="C58" s="18"/>
      <c r="D58" s="18"/>
    </row>
    <row r="59" spans="1:4" x14ac:dyDescent="0.25">
      <c r="A59" s="19"/>
      <c r="B59" s="18"/>
      <c r="C59" s="18"/>
      <c r="D59" s="18"/>
    </row>
    <row r="60" spans="1:4" x14ac:dyDescent="0.25">
      <c r="A60" s="19"/>
      <c r="B60" s="18"/>
      <c r="C60" s="18"/>
      <c r="D60" s="18"/>
    </row>
    <row r="61" spans="1:4" x14ac:dyDescent="0.25">
      <c r="A61" s="19"/>
      <c r="B61" s="18"/>
      <c r="C61" s="18"/>
      <c r="D61" s="18"/>
    </row>
    <row r="62" spans="1:4" x14ac:dyDescent="0.25">
      <c r="A62" s="19"/>
      <c r="B62" s="18"/>
      <c r="C62" s="18"/>
      <c r="D62" s="18"/>
    </row>
    <row r="63" spans="1:4" x14ac:dyDescent="0.25">
      <c r="A63" s="19"/>
      <c r="B63" s="18"/>
      <c r="C63" s="18"/>
      <c r="D63" s="18"/>
    </row>
    <row r="64" spans="1:4" x14ac:dyDescent="0.25">
      <c r="A64" s="19"/>
      <c r="B64" s="18"/>
      <c r="C64" s="18"/>
      <c r="D64" s="18"/>
    </row>
    <row r="65" spans="1:4" x14ac:dyDescent="0.25">
      <c r="A65" s="19"/>
      <c r="B65" s="18"/>
      <c r="C65" s="18"/>
      <c r="D65" s="18"/>
    </row>
    <row r="66" spans="1:4" x14ac:dyDescent="0.25">
      <c r="A66" s="19"/>
      <c r="B66" s="18"/>
      <c r="C66" s="18"/>
      <c r="D66" s="18"/>
    </row>
    <row r="67" spans="1:4" x14ac:dyDescent="0.25">
      <c r="A67" s="19"/>
      <c r="B67" s="18"/>
      <c r="C67" s="18"/>
      <c r="D67" s="18"/>
    </row>
    <row r="68" spans="1:4" x14ac:dyDescent="0.25">
      <c r="A68" s="19"/>
      <c r="B68" s="18"/>
      <c r="C68" s="18"/>
      <c r="D68" s="18"/>
    </row>
    <row r="69" spans="1:4" x14ac:dyDescent="0.25">
      <c r="A69" s="19"/>
      <c r="B69" s="18"/>
      <c r="C69" s="18"/>
      <c r="D69" s="18"/>
    </row>
    <row r="70" spans="1:4" x14ac:dyDescent="0.25">
      <c r="A70" s="19"/>
      <c r="B70" s="18"/>
      <c r="C70" s="18"/>
      <c r="D70" s="18"/>
    </row>
    <row r="71" spans="1:4" x14ac:dyDescent="0.25">
      <c r="A71" s="19"/>
      <c r="B71" s="18"/>
      <c r="C71" s="18"/>
      <c r="D71" s="18"/>
    </row>
    <row r="72" spans="1:4" x14ac:dyDescent="0.25">
      <c r="A72" s="19"/>
      <c r="B72" s="18"/>
      <c r="C72" s="18"/>
      <c r="D72" s="18"/>
    </row>
    <row r="73" spans="1:4" x14ac:dyDescent="0.25">
      <c r="A73" s="19"/>
      <c r="B73" s="18"/>
      <c r="C73" s="18"/>
      <c r="D73" s="18"/>
    </row>
    <row r="74" spans="1:4" x14ac:dyDescent="0.25">
      <c r="A74" s="19"/>
      <c r="B74" s="18"/>
      <c r="C74" s="18"/>
      <c r="D74" s="18"/>
    </row>
    <row r="75" spans="1:4" x14ac:dyDescent="0.25">
      <c r="A75" s="19"/>
      <c r="B75" s="18"/>
      <c r="C75" s="18"/>
      <c r="D75" s="18"/>
    </row>
    <row r="76" spans="1:4" x14ac:dyDescent="0.25">
      <c r="A76" s="19"/>
      <c r="B76" s="18"/>
      <c r="C76" s="18"/>
      <c r="D76" s="18"/>
    </row>
    <row r="77" spans="1:4" x14ac:dyDescent="0.25">
      <c r="A77" s="19"/>
      <c r="B77" s="18"/>
      <c r="C77" s="18"/>
      <c r="D77" s="18"/>
    </row>
    <row r="78" spans="1:4" x14ac:dyDescent="0.25">
      <c r="A78" s="19"/>
      <c r="B78" s="18"/>
      <c r="C78" s="18"/>
      <c r="D78" s="18"/>
    </row>
    <row r="79" spans="1:4" x14ac:dyDescent="0.25">
      <c r="A79" s="19"/>
      <c r="B79" s="18"/>
      <c r="C79" s="18"/>
      <c r="D79" s="18"/>
    </row>
    <row r="80" spans="1:4" x14ac:dyDescent="0.25">
      <c r="A80" s="19"/>
      <c r="B80" s="18"/>
      <c r="C80" s="18"/>
      <c r="D80" s="18"/>
    </row>
    <row r="81" spans="1:4" x14ac:dyDescent="0.25">
      <c r="A81" s="19"/>
      <c r="B81" s="18"/>
      <c r="C81" s="18"/>
      <c r="D81" s="18"/>
    </row>
    <row r="82" spans="1:4" x14ac:dyDescent="0.25">
      <c r="A82" s="19"/>
      <c r="B82" s="18"/>
      <c r="C82" s="18"/>
      <c r="D82" s="18"/>
    </row>
    <row r="83" spans="1:4" x14ac:dyDescent="0.25">
      <c r="A83" s="19"/>
      <c r="B83" s="18"/>
      <c r="C83" s="18"/>
      <c r="D83" s="18"/>
    </row>
    <row r="84" spans="1:4" x14ac:dyDescent="0.25">
      <c r="A84" s="19"/>
      <c r="B84" s="18"/>
      <c r="C84" s="18"/>
      <c r="D84" s="18"/>
    </row>
    <row r="85" spans="1:4" x14ac:dyDescent="0.25">
      <c r="A85" s="19"/>
      <c r="B85" s="18"/>
      <c r="C85" s="18"/>
      <c r="D85" s="18"/>
    </row>
    <row r="86" spans="1:4" x14ac:dyDescent="0.25">
      <c r="A86" s="19"/>
      <c r="B86" s="18"/>
      <c r="C86" s="18"/>
      <c r="D86" s="18"/>
    </row>
    <row r="87" spans="1:4" x14ac:dyDescent="0.25">
      <c r="A87" s="19"/>
      <c r="B87" s="18"/>
      <c r="C87" s="18"/>
      <c r="D87" s="18"/>
    </row>
    <row r="88" spans="1:4" x14ac:dyDescent="0.25">
      <c r="A88" s="19"/>
      <c r="B88" s="18"/>
      <c r="C88" s="18"/>
      <c r="D88" s="18"/>
    </row>
    <row r="89" spans="1:4" x14ac:dyDescent="0.25">
      <c r="A89" s="19"/>
      <c r="B89" s="18"/>
      <c r="C89" s="18"/>
      <c r="D89" s="18"/>
    </row>
    <row r="90" spans="1:4" x14ac:dyDescent="0.25">
      <c r="A90" s="19"/>
      <c r="B90" s="18"/>
      <c r="C90" s="18"/>
      <c r="D90" s="18"/>
    </row>
    <row r="91" spans="1:4" x14ac:dyDescent="0.25">
      <c r="A91" s="19"/>
      <c r="B91" s="18"/>
      <c r="C91" s="18"/>
      <c r="D91" s="18"/>
    </row>
    <row r="92" spans="1:4" x14ac:dyDescent="0.25">
      <c r="A92" s="19"/>
      <c r="B92" s="18"/>
      <c r="C92" s="18"/>
      <c r="D92" s="18"/>
    </row>
    <row r="93" spans="1:4" x14ac:dyDescent="0.25">
      <c r="A93" s="19"/>
      <c r="B93" s="18"/>
      <c r="C93" s="18"/>
      <c r="D93" s="18"/>
    </row>
    <row r="94" spans="1:4" x14ac:dyDescent="0.25">
      <c r="A94" s="19"/>
      <c r="B94" s="18"/>
      <c r="C94" s="18"/>
      <c r="D94" s="18"/>
    </row>
    <row r="95" spans="1:4" x14ac:dyDescent="0.25">
      <c r="A95" s="19"/>
      <c r="B95" s="18"/>
      <c r="C95" s="18"/>
      <c r="D95" s="18"/>
    </row>
    <row r="96" spans="1:4" x14ac:dyDescent="0.25">
      <c r="A96" s="19"/>
      <c r="B96" s="18"/>
      <c r="C96" s="18"/>
      <c r="D96" s="18"/>
    </row>
    <row r="97" spans="1:4" x14ac:dyDescent="0.25">
      <c r="A97" s="19"/>
      <c r="B97" s="18"/>
      <c r="C97" s="18"/>
      <c r="D97" s="18"/>
    </row>
    <row r="98" spans="1:4" x14ac:dyDescent="0.25">
      <c r="A98" s="19"/>
      <c r="B98" s="18"/>
      <c r="C98" s="18"/>
      <c r="D98" s="18"/>
    </row>
    <row r="99" spans="1:4" x14ac:dyDescent="0.25">
      <c r="A99" s="19"/>
      <c r="B99" s="18"/>
      <c r="C99" s="18"/>
      <c r="D99" s="18"/>
    </row>
    <row r="100" spans="1:4" x14ac:dyDescent="0.25">
      <c r="A100" s="19"/>
      <c r="B100" s="18"/>
      <c r="C100" s="18"/>
      <c r="D100" s="18"/>
    </row>
    <row r="101" spans="1:4" x14ac:dyDescent="0.25">
      <c r="A101" s="19"/>
      <c r="B101" s="18"/>
      <c r="C101" s="18"/>
      <c r="D101" s="18"/>
    </row>
    <row r="102" spans="1:4" x14ac:dyDescent="0.25">
      <c r="A102" s="19"/>
      <c r="B102" s="18"/>
      <c r="C102" s="18"/>
      <c r="D102" s="18"/>
    </row>
    <row r="103" spans="1:4" x14ac:dyDescent="0.25">
      <c r="A103" s="19"/>
      <c r="B103" s="18"/>
      <c r="C103" s="18"/>
      <c r="D103" s="18"/>
    </row>
    <row r="104" spans="1:4" x14ac:dyDescent="0.25">
      <c r="A104" s="19"/>
      <c r="B104" s="18"/>
      <c r="C104" s="18"/>
      <c r="D104" s="18"/>
    </row>
    <row r="105" spans="1:4" x14ac:dyDescent="0.25">
      <c r="A105" s="19"/>
      <c r="B105" s="18"/>
      <c r="C105" s="18"/>
      <c r="D105" s="18"/>
    </row>
    <row r="106" spans="1:4" x14ac:dyDescent="0.25">
      <c r="A106" s="19"/>
      <c r="B106" s="18"/>
      <c r="C106" s="18"/>
      <c r="D106" s="18"/>
    </row>
    <row r="107" spans="1:4" x14ac:dyDescent="0.25">
      <c r="A107" s="19"/>
      <c r="B107" s="18"/>
      <c r="C107" s="18"/>
      <c r="D107" s="18"/>
    </row>
    <row r="108" spans="1:4" x14ac:dyDescent="0.25">
      <c r="A108" s="19"/>
      <c r="B108" s="18"/>
      <c r="C108" s="18"/>
      <c r="D108" s="18"/>
    </row>
    <row r="109" spans="1:4" x14ac:dyDescent="0.25">
      <c r="A109" s="19"/>
      <c r="B109" s="18"/>
      <c r="C109" s="18"/>
      <c r="D109" s="18"/>
    </row>
    <row r="110" spans="1:4" x14ac:dyDescent="0.25">
      <c r="A110" s="19"/>
      <c r="B110" s="18"/>
      <c r="C110" s="18"/>
      <c r="D110" s="18"/>
    </row>
    <row r="111" spans="1:4" x14ac:dyDescent="0.25">
      <c r="A111" s="19"/>
      <c r="B111" s="18"/>
      <c r="C111" s="18"/>
      <c r="D111" s="18"/>
    </row>
    <row r="112" spans="1:4" x14ac:dyDescent="0.25">
      <c r="A112" s="19"/>
      <c r="B112" s="18"/>
      <c r="C112" s="18"/>
      <c r="D112" s="18"/>
    </row>
    <row r="113" spans="1:4" x14ac:dyDescent="0.25">
      <c r="A113" s="19"/>
      <c r="B113" s="18"/>
      <c r="C113" s="18"/>
      <c r="D113" s="18"/>
    </row>
    <row r="114" spans="1:4" x14ac:dyDescent="0.25">
      <c r="A114" s="19"/>
      <c r="B114" s="18"/>
      <c r="C114" s="18"/>
      <c r="D114" s="18"/>
    </row>
    <row r="115" spans="1:4" x14ac:dyDescent="0.25">
      <c r="A115" s="19"/>
      <c r="B115" s="18"/>
      <c r="C115" s="18"/>
      <c r="D115" s="18"/>
    </row>
    <row r="116" spans="1:4" x14ac:dyDescent="0.25">
      <c r="A116" s="19"/>
      <c r="B116" s="18"/>
      <c r="C116" s="18"/>
      <c r="D116" s="18"/>
    </row>
    <row r="117" spans="1:4" x14ac:dyDescent="0.25">
      <c r="A117" s="19"/>
      <c r="B117" s="18"/>
      <c r="C117" s="18"/>
      <c r="D117" s="18"/>
    </row>
    <row r="118" spans="1:4" x14ac:dyDescent="0.25">
      <c r="A118" s="19"/>
      <c r="B118" s="18"/>
      <c r="C118" s="18"/>
      <c r="D118" s="18"/>
    </row>
    <row r="119" spans="1:4" x14ac:dyDescent="0.25">
      <c r="A119" s="19"/>
      <c r="B119" s="18"/>
      <c r="C119" s="18"/>
      <c r="D119" s="18"/>
    </row>
    <row r="120" spans="1:4" x14ac:dyDescent="0.25">
      <c r="A120" s="19"/>
      <c r="B120" s="18"/>
      <c r="C120" s="18"/>
      <c r="D120" s="18"/>
    </row>
    <row r="121" spans="1:4" x14ac:dyDescent="0.25">
      <c r="A121" s="19"/>
      <c r="B121" s="18"/>
      <c r="C121" s="18"/>
      <c r="D121" s="18"/>
    </row>
    <row r="122" spans="1:4" x14ac:dyDescent="0.25">
      <c r="A122" s="19"/>
      <c r="B122" s="18"/>
      <c r="C122" s="18"/>
      <c r="D122" s="18"/>
    </row>
    <row r="123" spans="1:4" x14ac:dyDescent="0.25">
      <c r="A123" s="19"/>
      <c r="B123" s="18"/>
      <c r="C123" s="18"/>
      <c r="D123" s="18"/>
    </row>
    <row r="124" spans="1:4" x14ac:dyDescent="0.25">
      <c r="A124" s="19"/>
      <c r="B124" s="18"/>
      <c r="C124" s="18"/>
      <c r="D124" s="18"/>
    </row>
    <row r="125" spans="1:4" x14ac:dyDescent="0.25">
      <c r="A125" s="19"/>
      <c r="B125" s="18"/>
      <c r="C125" s="18"/>
      <c r="D125" s="18"/>
    </row>
    <row r="126" spans="1:4" x14ac:dyDescent="0.25">
      <c r="A126" s="19"/>
      <c r="B126" s="18"/>
      <c r="C126" s="18"/>
      <c r="D126" s="18"/>
    </row>
    <row r="127" spans="1:4" x14ac:dyDescent="0.25">
      <c r="A127" s="19"/>
      <c r="B127" s="18"/>
      <c r="C127" s="18"/>
      <c r="D127" s="18"/>
    </row>
    <row r="128" spans="1:4" x14ac:dyDescent="0.25">
      <c r="A128" s="19"/>
      <c r="B128" s="18"/>
      <c r="C128" s="18"/>
      <c r="D128" s="18"/>
    </row>
    <row r="129" spans="1:4" x14ac:dyDescent="0.25">
      <c r="A129" s="19"/>
      <c r="B129" s="18"/>
      <c r="C129" s="18"/>
      <c r="D129" s="18"/>
    </row>
    <row r="130" spans="1:4" x14ac:dyDescent="0.25">
      <c r="A130" s="19"/>
      <c r="B130" s="18"/>
      <c r="C130" s="18"/>
      <c r="D130" s="18"/>
    </row>
    <row r="131" spans="1:4" x14ac:dyDescent="0.25">
      <c r="A131" s="19"/>
      <c r="B131" s="18"/>
      <c r="C131" s="18"/>
      <c r="D131" s="18"/>
    </row>
    <row r="132" spans="1:4" x14ac:dyDescent="0.25">
      <c r="A132" s="19"/>
      <c r="B132" s="18"/>
      <c r="C132" s="18"/>
      <c r="D132" s="18"/>
    </row>
    <row r="133" spans="1:4" x14ac:dyDescent="0.25">
      <c r="A133" s="19"/>
      <c r="B133" s="18"/>
      <c r="C133" s="18"/>
      <c r="D133" s="18"/>
    </row>
    <row r="134" spans="1:4" x14ac:dyDescent="0.25">
      <c r="A134" s="19"/>
      <c r="B134" s="18"/>
      <c r="C134" s="18"/>
      <c r="D134" s="18"/>
    </row>
    <row r="135" spans="1:4" x14ac:dyDescent="0.25">
      <c r="A135" s="19"/>
      <c r="B135" s="18"/>
      <c r="C135" s="18"/>
      <c r="D135" s="18"/>
    </row>
    <row r="136" spans="1:4" x14ac:dyDescent="0.25">
      <c r="A136" s="19"/>
      <c r="B136" s="18"/>
      <c r="C136" s="18"/>
      <c r="D136" s="18"/>
    </row>
    <row r="137" spans="1:4" x14ac:dyDescent="0.25">
      <c r="A137" s="19"/>
      <c r="B137" s="18"/>
      <c r="C137" s="18"/>
      <c r="D137" s="18"/>
    </row>
    <row r="138" spans="1:4" x14ac:dyDescent="0.25">
      <c r="A138" s="19"/>
      <c r="B138" s="18"/>
      <c r="C138" s="18"/>
      <c r="D138" s="18"/>
    </row>
    <row r="139" spans="1:4" x14ac:dyDescent="0.25">
      <c r="A139" s="19"/>
      <c r="B139" s="18"/>
      <c r="C139" s="18"/>
      <c r="D139" s="18"/>
    </row>
    <row r="140" spans="1:4" x14ac:dyDescent="0.25">
      <c r="A140" s="19"/>
      <c r="B140" s="18"/>
      <c r="C140" s="18"/>
      <c r="D140" s="18"/>
    </row>
    <row r="141" spans="1:4" x14ac:dyDescent="0.25">
      <c r="A141" s="19"/>
      <c r="B141" s="18"/>
      <c r="C141" s="18"/>
      <c r="D141" s="18"/>
    </row>
    <row r="142" spans="1:4" x14ac:dyDescent="0.25">
      <c r="A142" s="19"/>
      <c r="B142" s="18"/>
      <c r="C142" s="18"/>
      <c r="D142" s="18"/>
    </row>
    <row r="143" spans="1:4" x14ac:dyDescent="0.25">
      <c r="A143" s="19"/>
      <c r="B143" s="18"/>
      <c r="C143" s="18"/>
      <c r="D143" s="18"/>
    </row>
    <row r="144" spans="1:4" x14ac:dyDescent="0.25">
      <c r="A144" s="19"/>
      <c r="B144" s="18"/>
      <c r="C144" s="18"/>
      <c r="D144" s="18"/>
    </row>
    <row r="145" spans="1:4" x14ac:dyDescent="0.25">
      <c r="A145" s="19"/>
      <c r="B145" s="18"/>
      <c r="C145" s="18"/>
      <c r="D145" s="18"/>
    </row>
    <row r="146" spans="1:4" x14ac:dyDescent="0.25">
      <c r="A146" s="19"/>
      <c r="B146" s="18"/>
      <c r="C146" s="18"/>
      <c r="D146" s="18"/>
    </row>
    <row r="147" spans="1:4" x14ac:dyDescent="0.25">
      <c r="A147" s="19"/>
      <c r="B147" s="18"/>
      <c r="C147" s="18"/>
      <c r="D147" s="18"/>
    </row>
    <row r="148" spans="1:4" x14ac:dyDescent="0.25">
      <c r="A148" s="19"/>
      <c r="B148" s="18"/>
      <c r="C148" s="18"/>
      <c r="D148" s="18"/>
    </row>
    <row r="149" spans="1:4" x14ac:dyDescent="0.25">
      <c r="A149" s="19"/>
      <c r="B149" s="18"/>
      <c r="C149" s="18"/>
      <c r="D149" s="18"/>
    </row>
    <row r="150" spans="1:4" x14ac:dyDescent="0.25">
      <c r="A150" s="19"/>
      <c r="B150" s="18"/>
      <c r="C150" s="18"/>
      <c r="D150" s="18"/>
    </row>
    <row r="151" spans="1:4" x14ac:dyDescent="0.25">
      <c r="A151" s="19"/>
      <c r="B151" s="18"/>
      <c r="C151" s="18"/>
      <c r="D151" s="18"/>
    </row>
    <row r="152" spans="1:4" x14ac:dyDescent="0.25">
      <c r="A152" s="19"/>
      <c r="B152" s="18"/>
      <c r="C152" s="18"/>
      <c r="D152" s="18"/>
    </row>
    <row r="153" spans="1:4" x14ac:dyDescent="0.25">
      <c r="A153" s="19"/>
      <c r="B153" s="18"/>
      <c r="C153" s="18"/>
      <c r="D153" s="18"/>
    </row>
    <row r="154" spans="1:4" x14ac:dyDescent="0.25">
      <c r="A154" s="19"/>
      <c r="B154" s="18"/>
      <c r="C154" s="18"/>
      <c r="D154" s="18"/>
    </row>
    <row r="155" spans="1:4" x14ac:dyDescent="0.25">
      <c r="A155" s="19"/>
      <c r="B155" s="18"/>
      <c r="C155" s="18"/>
      <c r="D155" s="18"/>
    </row>
    <row r="156" spans="1:4" x14ac:dyDescent="0.25">
      <c r="A156" s="19"/>
      <c r="B156" s="18"/>
      <c r="C156" s="18"/>
      <c r="D156" s="18"/>
    </row>
    <row r="157" spans="1:4" x14ac:dyDescent="0.25">
      <c r="A157" s="19"/>
      <c r="B157" s="18"/>
      <c r="C157" s="18"/>
      <c r="D157" s="18"/>
    </row>
    <row r="158" spans="1:4" x14ac:dyDescent="0.25">
      <c r="A158" s="19"/>
      <c r="B158" s="18"/>
      <c r="C158" s="18"/>
      <c r="D158" s="18"/>
    </row>
    <row r="159" spans="1:4" x14ac:dyDescent="0.25">
      <c r="A159" s="19"/>
      <c r="B159" s="18"/>
      <c r="C159" s="18"/>
      <c r="D159" s="18"/>
    </row>
    <row r="160" spans="1:4" x14ac:dyDescent="0.25">
      <c r="A160" s="19"/>
      <c r="B160" s="18"/>
      <c r="C160" s="18"/>
      <c r="D160" s="18"/>
    </row>
    <row r="161" spans="1:4" x14ac:dyDescent="0.25">
      <c r="A161" s="19"/>
      <c r="B161" s="18"/>
      <c r="C161" s="18"/>
      <c r="D161" s="18"/>
    </row>
    <row r="162" spans="1:4" x14ac:dyDescent="0.25">
      <c r="A162" s="19"/>
      <c r="B162" s="18"/>
      <c r="C162" s="18"/>
      <c r="D162" s="18"/>
    </row>
    <row r="163" spans="1:4" x14ac:dyDescent="0.25">
      <c r="A163" s="19"/>
      <c r="B163" s="18"/>
      <c r="C163" s="18"/>
      <c r="D163" s="18"/>
    </row>
    <row r="164" spans="1:4" x14ac:dyDescent="0.25">
      <c r="A164" s="19"/>
      <c r="B164" s="18"/>
      <c r="C164" s="18"/>
      <c r="D164" s="18"/>
    </row>
    <row r="165" spans="1:4" x14ac:dyDescent="0.25">
      <c r="A165" s="19"/>
      <c r="B165" s="18"/>
      <c r="C165" s="18"/>
      <c r="D165" s="18"/>
    </row>
    <row r="166" spans="1:4" x14ac:dyDescent="0.25">
      <c r="A166" s="19"/>
      <c r="B166" s="18"/>
      <c r="C166" s="18"/>
      <c r="D166" s="18"/>
    </row>
    <row r="167" spans="1:4" x14ac:dyDescent="0.25">
      <c r="A167" s="19"/>
      <c r="B167" s="18"/>
      <c r="C167" s="18"/>
      <c r="D167" s="18"/>
    </row>
    <row r="168" spans="1:4" x14ac:dyDescent="0.25">
      <c r="A168" s="19"/>
      <c r="B168" s="18"/>
      <c r="C168" s="18"/>
      <c r="D168" s="18"/>
    </row>
    <row r="169" spans="1:4" x14ac:dyDescent="0.25">
      <c r="A169" s="19"/>
      <c r="B169" s="18"/>
      <c r="C169" s="18"/>
      <c r="D169" s="18"/>
    </row>
    <row r="170" spans="1:4" x14ac:dyDescent="0.25">
      <c r="A170" s="19"/>
      <c r="B170" s="18"/>
      <c r="C170" s="18"/>
      <c r="D170" s="18"/>
    </row>
    <row r="171" spans="1:4" x14ac:dyDescent="0.25">
      <c r="A171" s="19"/>
      <c r="B171" s="18"/>
      <c r="C171" s="18"/>
      <c r="D171" s="18"/>
    </row>
    <row r="172" spans="1:4" x14ac:dyDescent="0.25">
      <c r="A172" s="19"/>
      <c r="B172" s="18"/>
      <c r="C172" s="18"/>
      <c r="D172" s="18"/>
    </row>
    <row r="173" spans="1:4" x14ac:dyDescent="0.25">
      <c r="A173" s="19"/>
      <c r="B173" s="18"/>
      <c r="C173" s="18"/>
      <c r="D173" s="18"/>
    </row>
    <row r="174" spans="1:4" x14ac:dyDescent="0.25">
      <c r="A174" s="19"/>
      <c r="B174" s="18"/>
      <c r="C174" s="18"/>
      <c r="D174" s="18"/>
    </row>
    <row r="175" spans="1:4" x14ac:dyDescent="0.25">
      <c r="A175" s="19"/>
      <c r="B175" s="18"/>
      <c r="C175" s="18"/>
      <c r="D175" s="18"/>
    </row>
    <row r="176" spans="1:4" x14ac:dyDescent="0.25">
      <c r="A176" s="19"/>
      <c r="B176" s="18"/>
      <c r="C176" s="18"/>
      <c r="D176" s="18"/>
    </row>
    <row r="177" spans="1:4" x14ac:dyDescent="0.25">
      <c r="A177" s="19"/>
      <c r="B177" s="18"/>
      <c r="C177" s="18"/>
      <c r="D177" s="18"/>
    </row>
    <row r="178" spans="1:4" x14ac:dyDescent="0.25">
      <c r="A178" s="19"/>
      <c r="B178" s="18"/>
      <c r="C178" s="18"/>
      <c r="D178" s="18"/>
    </row>
    <row r="179" spans="1:4" x14ac:dyDescent="0.25">
      <c r="A179" s="19"/>
      <c r="B179" s="18"/>
      <c r="C179" s="18"/>
      <c r="D179" s="18"/>
    </row>
    <row r="180" spans="1:4" x14ac:dyDescent="0.25">
      <c r="A180" s="19"/>
      <c r="B180" s="18"/>
      <c r="C180" s="18"/>
      <c r="D180" s="18"/>
    </row>
    <row r="181" spans="1:4" x14ac:dyDescent="0.25">
      <c r="A181" s="19"/>
      <c r="B181" s="18"/>
      <c r="C181" s="18"/>
      <c r="D181" s="18"/>
    </row>
    <row r="182" spans="1:4" x14ac:dyDescent="0.25">
      <c r="A182" s="19"/>
      <c r="B182" s="18"/>
      <c r="C182" s="18"/>
      <c r="D182" s="18"/>
    </row>
    <row r="183" spans="1:4" x14ac:dyDescent="0.25">
      <c r="A183" s="19"/>
      <c r="B183" s="18"/>
      <c r="C183" s="18"/>
      <c r="D183" s="18"/>
    </row>
    <row r="184" spans="1:4" x14ac:dyDescent="0.25">
      <c r="A184" s="19"/>
      <c r="B184" s="18"/>
      <c r="C184" s="18"/>
      <c r="D184" s="18"/>
    </row>
    <row r="185" spans="1:4" x14ac:dyDescent="0.25">
      <c r="A185" s="19"/>
      <c r="B185" s="18"/>
      <c r="C185" s="18"/>
      <c r="D185" s="18"/>
    </row>
    <row r="186" spans="1:4" x14ac:dyDescent="0.25">
      <c r="A186" s="19"/>
      <c r="B186" s="18"/>
      <c r="C186" s="18"/>
      <c r="D186" s="18"/>
    </row>
    <row r="187" spans="1:4" x14ac:dyDescent="0.25">
      <c r="A187" s="19"/>
      <c r="B187" s="18"/>
      <c r="C187" s="18"/>
      <c r="D187" s="18"/>
    </row>
    <row r="188" spans="1:4" x14ac:dyDescent="0.25">
      <c r="A188" s="19"/>
      <c r="B188" s="18"/>
      <c r="C188" s="18"/>
      <c r="D188" s="18"/>
    </row>
    <row r="189" spans="1:4" x14ac:dyDescent="0.25">
      <c r="A189" s="19"/>
      <c r="B189" s="18"/>
      <c r="C189" s="18"/>
      <c r="D189" s="18"/>
    </row>
    <row r="190" spans="1:4" x14ac:dyDescent="0.25">
      <c r="A190" s="19"/>
      <c r="B190" s="18"/>
      <c r="C190" s="18"/>
      <c r="D190" s="18"/>
    </row>
    <row r="191" spans="1:4" x14ac:dyDescent="0.25">
      <c r="A191" s="19"/>
      <c r="B191" s="18"/>
      <c r="C191" s="18"/>
      <c r="D191" s="18"/>
    </row>
    <row r="192" spans="1:4" x14ac:dyDescent="0.25">
      <c r="A192" s="19"/>
      <c r="B192" s="18"/>
      <c r="C192" s="18"/>
      <c r="D192" s="18"/>
    </row>
    <row r="193" spans="1:4" x14ac:dyDescent="0.25">
      <c r="A193" s="19"/>
      <c r="B193" s="18"/>
      <c r="C193" s="18"/>
      <c r="D193" s="18"/>
    </row>
    <row r="194" spans="1:4" x14ac:dyDescent="0.25">
      <c r="A194" s="19"/>
      <c r="B194" s="18"/>
      <c r="C194" s="18"/>
      <c r="D194" s="18"/>
    </row>
    <row r="195" spans="1:4" x14ac:dyDescent="0.25">
      <c r="A195" s="19"/>
      <c r="B195" s="18"/>
      <c r="C195" s="18"/>
      <c r="D195" s="18"/>
    </row>
    <row r="196" spans="1:4" x14ac:dyDescent="0.25">
      <c r="A196" s="19"/>
      <c r="B196" s="18"/>
      <c r="C196" s="18"/>
      <c r="D196" s="18"/>
    </row>
    <row r="197" spans="1:4" x14ac:dyDescent="0.25">
      <c r="A197" s="19"/>
      <c r="B197" s="18"/>
      <c r="C197" s="18"/>
      <c r="D197" s="18"/>
    </row>
    <row r="198" spans="1:4" x14ac:dyDescent="0.25">
      <c r="A198" s="19"/>
      <c r="B198" s="18"/>
      <c r="C198" s="18"/>
      <c r="D198" s="18"/>
    </row>
    <row r="199" spans="1:4" x14ac:dyDescent="0.25">
      <c r="A199" s="19"/>
      <c r="B199" s="18"/>
      <c r="C199" s="18"/>
      <c r="D199" s="18"/>
    </row>
    <row r="200" spans="1:4" x14ac:dyDescent="0.25">
      <c r="A200" s="19"/>
      <c r="B200" s="18"/>
      <c r="C200" s="18"/>
      <c r="D200" s="18"/>
    </row>
    <row r="201" spans="1:4" x14ac:dyDescent="0.25">
      <c r="A201" s="19"/>
      <c r="B201" s="18"/>
      <c r="C201" s="18"/>
      <c r="D201" s="1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topLeftCell="C1" zoomScaleNormal="100" workbookViewId="0">
      <selection activeCell="I15" sqref="I15"/>
    </sheetView>
  </sheetViews>
  <sheetFormatPr defaultColWidth="9.109375" defaultRowHeight="14.4" x14ac:dyDescent="0.3"/>
  <cols>
    <col min="1" max="1" width="28.5546875" style="39" customWidth="1"/>
    <col min="2" max="2" width="9.109375" style="39" bestFit="1" customWidth="1"/>
    <col min="3" max="4" width="9.109375" style="39" customWidth="1"/>
    <col min="5" max="5" width="8.109375" style="39" bestFit="1" customWidth="1"/>
    <col min="6" max="6" width="9.109375" style="39" customWidth="1"/>
    <col min="7" max="7" width="19.88671875" style="39" bestFit="1" customWidth="1"/>
    <col min="8" max="8" width="14.109375" style="39" bestFit="1" customWidth="1"/>
    <col min="9" max="10" width="10.5546875" style="39" bestFit="1" customWidth="1"/>
    <col min="11" max="21" width="9.109375" style="39" customWidth="1"/>
    <col min="22" max="22" width="30.109375" style="39" customWidth="1"/>
    <col min="23" max="60" width="9.109375" style="39" customWidth="1"/>
    <col min="61" max="16384" width="9.109375" style="39"/>
  </cols>
  <sheetData>
    <row r="1" spans="1:56" s="11" customFormat="1" ht="37.200000000000003" customHeight="1" x14ac:dyDescent="0.25">
      <c r="A1" s="23" t="s">
        <v>118</v>
      </c>
      <c r="B1" s="10"/>
      <c r="C1" s="11" t="s">
        <v>106</v>
      </c>
    </row>
    <row r="2" spans="1:56" s="11" customFormat="1" ht="32.4" customHeight="1" x14ac:dyDescent="0.2">
      <c r="A2" s="66" t="s">
        <v>113</v>
      </c>
    </row>
    <row r="4" spans="1:56" x14ac:dyDescent="0.3">
      <c r="B4" s="39" t="s">
        <v>57</v>
      </c>
      <c r="C4" s="39" t="s">
        <v>58</v>
      </c>
      <c r="D4" s="39" t="s">
        <v>59</v>
      </c>
      <c r="E4" s="39" t="s">
        <v>60</v>
      </c>
      <c r="F4" s="39" t="s">
        <v>61</v>
      </c>
      <c r="G4" s="39" t="s">
        <v>62</v>
      </c>
      <c r="H4" s="39" t="s">
        <v>63</v>
      </c>
      <c r="I4" s="39" t="s">
        <v>64</v>
      </c>
      <c r="J4" s="39" t="s">
        <v>64</v>
      </c>
      <c r="K4" s="39" t="s">
        <v>65</v>
      </c>
      <c r="L4" s="39" t="s">
        <v>66</v>
      </c>
      <c r="M4" s="39" t="s">
        <v>67</v>
      </c>
      <c r="N4" s="39" t="s">
        <v>68</v>
      </c>
      <c r="O4" s="39" t="s">
        <v>69</v>
      </c>
      <c r="P4" s="39" t="s">
        <v>70</v>
      </c>
      <c r="AM4" s="40"/>
      <c r="AN4" s="40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</row>
    <row r="5" spans="1:56" x14ac:dyDescent="0.3">
      <c r="A5" s="57" t="s">
        <v>71</v>
      </c>
      <c r="B5" s="70">
        <v>39115.805081465325</v>
      </c>
      <c r="C5" s="70">
        <v>39115.805081465325</v>
      </c>
      <c r="D5" s="70"/>
      <c r="E5" s="70">
        <v>5286.5151780347696</v>
      </c>
      <c r="F5" s="70">
        <v>11466.251274974175</v>
      </c>
      <c r="G5" s="70">
        <v>15972.486022972222</v>
      </c>
      <c r="H5" s="70">
        <v>6390.5526054841594</v>
      </c>
      <c r="I5" s="70"/>
      <c r="J5" s="70"/>
      <c r="K5" s="70">
        <v>39115.805081465325</v>
      </c>
      <c r="L5" s="70"/>
      <c r="M5" s="70"/>
      <c r="N5" s="70"/>
      <c r="O5" s="70"/>
      <c r="P5" s="70"/>
      <c r="Q5" s="58">
        <f>B5/1000</f>
        <v>39.115805081465325</v>
      </c>
      <c r="AN5" s="40"/>
      <c r="AQ5" s="41"/>
      <c r="AS5" s="41"/>
      <c r="AW5" s="41"/>
      <c r="AX5" s="41"/>
    </row>
    <row r="6" spans="1:56" x14ac:dyDescent="0.3">
      <c r="A6" s="57" t="s">
        <v>72</v>
      </c>
      <c r="B6" s="70">
        <v>1907.9679958114161</v>
      </c>
      <c r="C6" s="70">
        <v>1907.9679958114161</v>
      </c>
      <c r="D6" s="70">
        <v>37207.837085653911</v>
      </c>
      <c r="E6" s="70"/>
      <c r="F6" s="70">
        <v>1608.3152652706435</v>
      </c>
      <c r="G6" s="70">
        <v>299.65273054077261</v>
      </c>
      <c r="H6" s="70"/>
      <c r="I6" s="70"/>
      <c r="J6" s="70"/>
      <c r="K6" s="70">
        <v>39115.805081465325</v>
      </c>
      <c r="L6" s="70">
        <v>37207.837085653911</v>
      </c>
      <c r="M6" s="70"/>
      <c r="N6" s="70"/>
      <c r="O6" s="70"/>
      <c r="P6" s="70"/>
      <c r="Q6" s="58">
        <f>-B6/1000</f>
        <v>-1.9079679958114162</v>
      </c>
      <c r="AN6" s="40"/>
      <c r="AO6" s="41"/>
      <c r="AP6" s="41"/>
      <c r="AS6" s="41"/>
      <c r="AX6" s="41"/>
      <c r="AY6" s="41"/>
    </row>
    <row r="7" spans="1:56" x14ac:dyDescent="0.3">
      <c r="A7" s="57" t="s">
        <v>73</v>
      </c>
      <c r="B7" s="70">
        <v>7994.150202444368</v>
      </c>
      <c r="C7" s="70">
        <v>7994.150202444368</v>
      </c>
      <c r="D7" s="70">
        <v>29213.686883209542</v>
      </c>
      <c r="E7" s="70"/>
      <c r="F7" s="70">
        <v>3064.4966059953008</v>
      </c>
      <c r="G7" s="70">
        <v>3635.9921631815619</v>
      </c>
      <c r="H7" s="70"/>
      <c r="I7" s="70">
        <v>1293.6614332675051</v>
      </c>
      <c r="J7" s="70"/>
      <c r="K7" s="70"/>
      <c r="L7" s="70">
        <v>37207.837085653911</v>
      </c>
      <c r="M7" s="70">
        <v>29213.686883209542</v>
      </c>
      <c r="N7" s="70"/>
      <c r="O7" s="70"/>
      <c r="P7" s="70"/>
      <c r="Q7" s="58">
        <f>-B7/1000</f>
        <v>-7.9941502024443682</v>
      </c>
      <c r="AM7" s="40"/>
      <c r="AN7" s="40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</row>
    <row r="8" spans="1:56" x14ac:dyDescent="0.3">
      <c r="A8" s="57" t="s">
        <v>74</v>
      </c>
      <c r="B8" s="70">
        <v>617.04916420847235</v>
      </c>
      <c r="C8" s="70">
        <v>617.04916420847235</v>
      </c>
      <c r="D8" s="70">
        <v>28596.637719001072</v>
      </c>
      <c r="E8" s="70"/>
      <c r="F8" s="70"/>
      <c r="G8" s="70"/>
      <c r="H8" s="70">
        <v>617.04916420847235</v>
      </c>
      <c r="I8" s="70"/>
      <c r="J8" s="70"/>
      <c r="K8" s="70"/>
      <c r="L8" s="70"/>
      <c r="M8" s="70">
        <v>29213.686883209542</v>
      </c>
      <c r="N8" s="70">
        <v>28596.637719001072</v>
      </c>
      <c r="O8" s="70"/>
      <c r="P8" s="70"/>
      <c r="Q8" s="58">
        <f>-B8/1000</f>
        <v>-0.61704916420847233</v>
      </c>
      <c r="AM8" s="40"/>
      <c r="AN8" s="40"/>
      <c r="AO8" s="41"/>
      <c r="AP8" s="41"/>
      <c r="AQ8" s="41"/>
      <c r="AR8" s="41"/>
      <c r="AS8" s="41"/>
      <c r="AT8" s="41"/>
      <c r="AU8" s="41"/>
      <c r="AV8" s="41"/>
      <c r="AZ8" s="41"/>
      <c r="BA8" s="41"/>
    </row>
    <row r="9" spans="1:56" x14ac:dyDescent="0.3">
      <c r="A9" s="57" t="s">
        <v>75</v>
      </c>
      <c r="B9" s="70">
        <v>28596.637719001068</v>
      </c>
      <c r="C9" s="70">
        <v>28596.637719001068</v>
      </c>
      <c r="D9" s="70"/>
      <c r="E9" s="70">
        <v>5286.5151780347696</v>
      </c>
      <c r="F9" s="70">
        <v>6793.4394037082302</v>
      </c>
      <c r="G9" s="70">
        <v>10743.179695982381</v>
      </c>
      <c r="H9" s="70">
        <v>5773.5034412756868</v>
      </c>
      <c r="I9" s="70"/>
      <c r="J9" s="70"/>
      <c r="K9" s="70"/>
      <c r="L9" s="70"/>
      <c r="M9" s="70"/>
      <c r="N9" s="70">
        <v>28596.637719001072</v>
      </c>
      <c r="O9" s="70">
        <v>28596.637719001072</v>
      </c>
      <c r="P9" s="70"/>
      <c r="Q9" s="58">
        <f>B9/1000</f>
        <v>28.59663771900107</v>
      </c>
      <c r="AM9" s="40"/>
      <c r="AN9" s="40"/>
      <c r="AO9" s="41"/>
      <c r="AP9" s="41"/>
      <c r="AQ9" s="41"/>
      <c r="AR9" s="41"/>
      <c r="AS9" s="41"/>
      <c r="AT9" s="41"/>
      <c r="AU9" s="41"/>
      <c r="AV9" s="41"/>
      <c r="BA9" s="41"/>
      <c r="BB9" s="41"/>
    </row>
    <row r="10" spans="1:56" x14ac:dyDescent="0.3">
      <c r="A10" s="57" t="s">
        <v>76</v>
      </c>
      <c r="B10" s="70">
        <v>5431.8179067411975</v>
      </c>
      <c r="C10" s="70">
        <v>5431.8179067411975</v>
      </c>
      <c r="D10" s="70">
        <v>23164.819812259873</v>
      </c>
      <c r="E10" s="70"/>
      <c r="F10" s="70"/>
      <c r="G10" s="70"/>
      <c r="H10" s="70"/>
      <c r="I10" s="70"/>
      <c r="J10" s="70">
        <v>5431.8179067411975</v>
      </c>
      <c r="K10" s="70"/>
      <c r="L10" s="70"/>
      <c r="M10" s="70"/>
      <c r="N10" s="70"/>
      <c r="O10" s="70">
        <v>28596.637719001072</v>
      </c>
      <c r="P10" s="70">
        <v>23164.81981225987</v>
      </c>
      <c r="Q10" s="58">
        <f>-B10/1000</f>
        <v>-5.4318179067411974</v>
      </c>
      <c r="R10" s="41"/>
      <c r="AM10" s="40"/>
      <c r="AN10" s="40"/>
      <c r="AO10" s="41"/>
      <c r="AP10" s="41"/>
      <c r="AQ10" s="41"/>
      <c r="AR10" s="41"/>
      <c r="AS10" s="41"/>
      <c r="AT10" s="41"/>
      <c r="AU10" s="41"/>
      <c r="AV10" s="41"/>
      <c r="BB10" s="41"/>
      <c r="BC10" s="41"/>
    </row>
    <row r="11" spans="1:56" x14ac:dyDescent="0.3">
      <c r="A11" s="57" t="s">
        <v>77</v>
      </c>
      <c r="B11" s="70">
        <v>23164.81981225987</v>
      </c>
      <c r="C11" s="70">
        <v>23164.81981225987</v>
      </c>
      <c r="D11" s="70"/>
      <c r="E11" s="70"/>
      <c r="F11" s="70"/>
      <c r="G11" s="70">
        <v>23164.81981225987</v>
      </c>
      <c r="H11" s="70"/>
      <c r="I11" s="70"/>
      <c r="J11" s="70"/>
      <c r="K11" s="70"/>
      <c r="L11" s="70"/>
      <c r="M11" s="70"/>
      <c r="N11" s="70"/>
      <c r="O11" s="70"/>
      <c r="P11" s="70">
        <v>23164.81981225987</v>
      </c>
      <c r="Q11" s="58">
        <f>B11/1000</f>
        <v>23.164819812259871</v>
      </c>
      <c r="R11" s="41"/>
      <c r="S11" s="41"/>
      <c r="AN11" s="40"/>
      <c r="AO11" s="41"/>
      <c r="AP11" s="41"/>
      <c r="AQ11" s="41"/>
      <c r="AR11" s="41"/>
      <c r="AS11" s="41"/>
      <c r="AT11" s="41"/>
      <c r="AU11" s="41"/>
      <c r="AV11" s="41"/>
      <c r="BC11" s="41"/>
      <c r="BD11" s="41"/>
    </row>
    <row r="12" spans="1:56" ht="15" x14ac:dyDescent="0.25">
      <c r="A12" s="40"/>
      <c r="B12" s="59"/>
      <c r="C12" s="41"/>
      <c r="D12" s="41"/>
      <c r="E12" s="41"/>
      <c r="F12" s="41"/>
      <c r="G12" s="41"/>
      <c r="H12" s="41"/>
      <c r="I12" s="41"/>
      <c r="J12" s="41"/>
      <c r="S12" s="41"/>
      <c r="T12" s="41"/>
      <c r="AN12" s="40"/>
      <c r="AO12" s="41"/>
      <c r="AP12" s="41"/>
      <c r="AQ12" s="41"/>
      <c r="AR12" s="41"/>
      <c r="AS12" s="41"/>
      <c r="AT12" s="41"/>
      <c r="AU12" s="41"/>
      <c r="AV12" s="41"/>
      <c r="BD12" s="41"/>
    </row>
    <row r="13" spans="1:56" ht="15" x14ac:dyDescent="0.25">
      <c r="A13" s="40"/>
      <c r="B13" s="59"/>
      <c r="C13" s="41"/>
      <c r="D13" s="41"/>
      <c r="E13" s="41"/>
      <c r="F13" s="41"/>
      <c r="G13" s="41"/>
      <c r="H13" s="41"/>
      <c r="I13" s="41"/>
      <c r="J13" s="41"/>
      <c r="T13" s="41"/>
    </row>
    <row r="14" spans="1:56" ht="15" x14ac:dyDescent="0.25">
      <c r="A14" s="40"/>
      <c r="B14" s="59"/>
      <c r="C14" s="41"/>
      <c r="D14" s="41"/>
      <c r="E14" s="41"/>
      <c r="F14" s="41"/>
      <c r="G14" s="41"/>
      <c r="H14" s="41"/>
      <c r="I14" s="41"/>
      <c r="J14" s="41"/>
      <c r="AA14" s="41"/>
    </row>
    <row r="15" spans="1:56" ht="15" x14ac:dyDescent="0.25">
      <c r="B15" s="59"/>
    </row>
    <row r="16" spans="1:56" ht="15" x14ac:dyDescent="0.25">
      <c r="B16" s="59"/>
    </row>
    <row r="18" spans="3:28" ht="15" x14ac:dyDescent="0.25">
      <c r="J18" s="43"/>
      <c r="K18" s="44"/>
      <c r="L18" s="41"/>
    </row>
    <row r="19" spans="3:28" ht="15" x14ac:dyDescent="0.25">
      <c r="J19" s="43"/>
      <c r="K19" s="44"/>
      <c r="AB19" s="45"/>
    </row>
    <row r="20" spans="3:28" ht="15" x14ac:dyDescent="0.25">
      <c r="J20" s="43"/>
    </row>
    <row r="21" spans="3:28" ht="15" x14ac:dyDescent="0.25">
      <c r="J21" s="46"/>
    </row>
    <row r="24" spans="3:28" ht="15" x14ac:dyDescent="0.25">
      <c r="C24" s="42"/>
    </row>
    <row r="25" spans="3:28" ht="15" x14ac:dyDescent="0.25">
      <c r="C25" s="42"/>
    </row>
    <row r="26" spans="3:28" ht="15" x14ac:dyDescent="0.25">
      <c r="C26" s="42"/>
    </row>
    <row r="39" spans="22:22" x14ac:dyDescent="0.3">
      <c r="V39" s="47"/>
    </row>
  </sheetData>
  <hyperlinks>
    <hyperlink ref="A2" location="Forside!A1" display="Retur til forside"/>
  </hyperlinks>
  <pageMargins left="0.7" right="0.7" top="0.75" bottom="0.75" header="0.3" footer="0.3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tabSelected="1" zoomScaleNormal="100" workbookViewId="0">
      <selection activeCell="F17" sqref="F17"/>
    </sheetView>
  </sheetViews>
  <sheetFormatPr defaultColWidth="9.109375" defaultRowHeight="14.4" x14ac:dyDescent="0.3"/>
  <cols>
    <col min="1" max="1" width="28.5546875" style="57" customWidth="1"/>
    <col min="2" max="2" width="9.109375" style="39" bestFit="1" customWidth="1"/>
    <col min="3" max="6" width="9.109375" style="39" customWidth="1"/>
    <col min="7" max="7" width="19.88671875" style="39" bestFit="1" customWidth="1"/>
    <col min="8" max="8" width="14.109375" style="39" bestFit="1" customWidth="1"/>
    <col min="9" max="10" width="10.5546875" style="39" bestFit="1" customWidth="1"/>
    <col min="11" max="14" width="9.109375" style="39" customWidth="1"/>
    <col min="15" max="15" width="9.109375" style="39" bestFit="1" customWidth="1"/>
    <col min="16" max="21" width="9.109375" style="39" customWidth="1"/>
    <col min="22" max="22" width="30.109375" style="39" customWidth="1"/>
    <col min="23" max="60" width="9.109375" style="39" customWidth="1"/>
    <col min="61" max="16384" width="9.109375" style="39"/>
  </cols>
  <sheetData>
    <row r="1" spans="1:56" s="11" customFormat="1" ht="37.200000000000003" customHeight="1" x14ac:dyDescent="0.25">
      <c r="A1" s="23" t="s">
        <v>119</v>
      </c>
      <c r="B1" s="10" t="s">
        <v>107</v>
      </c>
    </row>
    <row r="2" spans="1:56" s="11" customFormat="1" ht="32.4" customHeight="1" x14ac:dyDescent="0.2">
      <c r="A2" s="66" t="s">
        <v>113</v>
      </c>
    </row>
    <row r="4" spans="1:56" x14ac:dyDescent="0.3">
      <c r="B4" s="39" t="s">
        <v>57</v>
      </c>
      <c r="C4" s="39" t="s">
        <v>58</v>
      </c>
      <c r="D4" s="39" t="s">
        <v>59</v>
      </c>
      <c r="E4" s="39" t="s">
        <v>60</v>
      </c>
      <c r="F4" s="39" t="s">
        <v>61</v>
      </c>
      <c r="G4" s="39" t="s">
        <v>62</v>
      </c>
      <c r="H4" s="39" t="s">
        <v>63</v>
      </c>
      <c r="I4" s="39" t="s">
        <v>64</v>
      </c>
      <c r="J4" s="39" t="s">
        <v>64</v>
      </c>
      <c r="K4" s="39" t="s">
        <v>65</v>
      </c>
      <c r="L4" s="39" t="s">
        <v>66</v>
      </c>
      <c r="M4" s="39" t="s">
        <v>67</v>
      </c>
      <c r="N4" s="39" t="s">
        <v>68</v>
      </c>
      <c r="O4" s="39" t="s">
        <v>69</v>
      </c>
      <c r="P4" s="39" t="s">
        <v>70</v>
      </c>
      <c r="AM4" s="40"/>
      <c r="AN4" s="40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</row>
    <row r="5" spans="1:56" x14ac:dyDescent="0.3">
      <c r="A5" s="57" t="s">
        <v>71</v>
      </c>
      <c r="B5" s="59">
        <v>39115.805081465325</v>
      </c>
      <c r="C5" s="59">
        <v>39115.805081465325</v>
      </c>
      <c r="D5" s="59"/>
      <c r="E5" s="59">
        <v>5286.5151780347696</v>
      </c>
      <c r="F5" s="59">
        <v>11466.251274974175</v>
      </c>
      <c r="G5" s="59">
        <v>15972.486022972222</v>
      </c>
      <c r="H5" s="59">
        <v>6390.5526054841594</v>
      </c>
      <c r="I5" s="59"/>
      <c r="J5" s="59"/>
      <c r="K5" s="59">
        <v>39115.805081465325</v>
      </c>
      <c r="L5" s="59"/>
      <c r="M5" s="59"/>
      <c r="N5" s="59"/>
      <c r="O5" s="59"/>
      <c r="P5" s="59"/>
      <c r="Q5" s="58">
        <f>B5/1000</f>
        <v>39.115805081465325</v>
      </c>
      <c r="AN5" s="40"/>
      <c r="AQ5" s="41"/>
      <c r="AS5" s="41"/>
      <c r="AW5" s="41"/>
      <c r="AX5" s="41"/>
    </row>
    <row r="6" spans="1:56" x14ac:dyDescent="0.3">
      <c r="A6" s="57" t="s">
        <v>72</v>
      </c>
      <c r="B6" s="59">
        <v>-205.44424196545043</v>
      </c>
      <c r="C6" s="59">
        <v>-205.44424196545043</v>
      </c>
      <c r="D6" s="59">
        <v>39115.805081465325</v>
      </c>
      <c r="E6" s="59"/>
      <c r="F6" s="59"/>
      <c r="G6" s="59">
        <v>205.4442419654502</v>
      </c>
      <c r="H6" s="59"/>
      <c r="I6" s="59"/>
      <c r="J6" s="59"/>
      <c r="K6" s="59">
        <v>39115.805081465325</v>
      </c>
      <c r="L6" s="59">
        <v>39321.249323430777</v>
      </c>
      <c r="M6" s="59"/>
      <c r="N6" s="59"/>
      <c r="O6" s="59"/>
      <c r="P6" s="59"/>
      <c r="Q6" s="58">
        <f>-B6/1000</f>
        <v>0.20544424196545044</v>
      </c>
      <c r="AN6" s="40"/>
      <c r="AO6" s="41"/>
      <c r="AP6" s="41"/>
      <c r="AS6" s="41"/>
      <c r="AX6" s="41"/>
      <c r="AY6" s="41"/>
    </row>
    <row r="7" spans="1:56" x14ac:dyDescent="0.3">
      <c r="A7" s="57" t="s">
        <v>73</v>
      </c>
      <c r="B7" s="59">
        <v>8937.7099174982795</v>
      </c>
      <c r="C7" s="59">
        <v>8937.7099174982795</v>
      </c>
      <c r="D7" s="59">
        <v>30383.539405932497</v>
      </c>
      <c r="E7" s="59"/>
      <c r="F7" s="59">
        <v>3054.4961075110177</v>
      </c>
      <c r="G7" s="59">
        <v>4310.6069770798404</v>
      </c>
      <c r="H7" s="59"/>
      <c r="I7" s="59">
        <v>1572.6068329074233</v>
      </c>
      <c r="J7" s="59"/>
      <c r="K7" s="59"/>
      <c r="L7" s="59">
        <v>39321.249323430777</v>
      </c>
      <c r="M7" s="59">
        <v>30383.539405932497</v>
      </c>
      <c r="N7" s="59"/>
      <c r="O7" s="59"/>
      <c r="P7" s="59"/>
      <c r="Q7" s="58">
        <f>-B7/1000</f>
        <v>-8.9377099174982799</v>
      </c>
      <c r="AM7" s="40"/>
      <c r="AN7" s="40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</row>
    <row r="8" spans="1:56" x14ac:dyDescent="0.3">
      <c r="A8" s="57" t="s">
        <v>74</v>
      </c>
      <c r="B8" s="59">
        <v>755.70190539364489</v>
      </c>
      <c r="C8" s="59">
        <v>755.70190539364489</v>
      </c>
      <c r="D8" s="59">
        <v>29627.837500538852</v>
      </c>
      <c r="E8" s="59"/>
      <c r="F8" s="59"/>
      <c r="G8" s="59"/>
      <c r="H8" s="59">
        <v>755.70190539364489</v>
      </c>
      <c r="I8" s="59"/>
      <c r="J8" s="59"/>
      <c r="K8" s="59"/>
      <c r="L8" s="59"/>
      <c r="M8" s="59">
        <v>30383.539405932497</v>
      </c>
      <c r="N8" s="59">
        <v>29627.837500538852</v>
      </c>
      <c r="O8" s="59"/>
      <c r="P8" s="59"/>
      <c r="Q8" s="58">
        <f>-B8/1000</f>
        <v>-0.7557019053936449</v>
      </c>
      <c r="AM8" s="40"/>
      <c r="AN8" s="40"/>
      <c r="AO8" s="41"/>
      <c r="AP8" s="41"/>
      <c r="AQ8" s="41"/>
      <c r="AR8" s="41"/>
      <c r="AS8" s="41"/>
      <c r="AT8" s="41"/>
      <c r="AU8" s="41"/>
      <c r="AV8" s="41"/>
      <c r="AZ8" s="41"/>
      <c r="BA8" s="41"/>
    </row>
    <row r="9" spans="1:56" x14ac:dyDescent="0.3">
      <c r="A9" s="57" t="s">
        <v>75</v>
      </c>
      <c r="B9" s="59">
        <v>29627.837500538852</v>
      </c>
      <c r="C9" s="59">
        <v>29627.837500538852</v>
      </c>
      <c r="D9" s="59"/>
      <c r="E9" s="59">
        <v>5286.5151780347696</v>
      </c>
      <c r="F9" s="59">
        <v>8330.3150622492303</v>
      </c>
      <c r="G9" s="59">
        <v>10376.156560164334</v>
      </c>
      <c r="H9" s="59">
        <v>5634.8507000905147</v>
      </c>
      <c r="I9" s="59"/>
      <c r="J9" s="59"/>
      <c r="K9" s="59"/>
      <c r="L9" s="59"/>
      <c r="M9" s="59"/>
      <c r="N9" s="59">
        <v>29627.837500538852</v>
      </c>
      <c r="O9" s="59">
        <v>29627.837500538852</v>
      </c>
      <c r="P9" s="59"/>
      <c r="Q9" s="58">
        <f>B9/1000</f>
        <v>29.627837500538853</v>
      </c>
      <c r="AM9" s="40"/>
      <c r="AN9" s="40"/>
      <c r="AO9" s="41"/>
      <c r="AP9" s="41"/>
      <c r="AQ9" s="41"/>
      <c r="AR9" s="41"/>
      <c r="AS9" s="41"/>
      <c r="AT9" s="41"/>
      <c r="AU9" s="41"/>
      <c r="AV9" s="41"/>
      <c r="BA9" s="41"/>
      <c r="BB9" s="41"/>
    </row>
    <row r="10" spans="1:56" x14ac:dyDescent="0.3">
      <c r="A10" s="57" t="s">
        <v>76</v>
      </c>
      <c r="B10" s="59">
        <v>6603.7594587926515</v>
      </c>
      <c r="C10" s="59">
        <v>6603.7594587926515</v>
      </c>
      <c r="D10" s="59">
        <v>23024.078041746201</v>
      </c>
      <c r="E10" s="59"/>
      <c r="F10" s="59"/>
      <c r="G10" s="59"/>
      <c r="H10" s="59"/>
      <c r="I10" s="59"/>
      <c r="J10" s="59">
        <v>6603.7594587926515</v>
      </c>
      <c r="K10" s="59"/>
      <c r="L10" s="59"/>
      <c r="M10" s="59"/>
      <c r="N10" s="59"/>
      <c r="O10" s="59">
        <v>29627.837500538852</v>
      </c>
      <c r="P10" s="59">
        <v>23024.078041746201</v>
      </c>
      <c r="Q10" s="58">
        <f>-B10/1000</f>
        <v>-6.6037594587926511</v>
      </c>
      <c r="R10" s="41"/>
      <c r="AM10" s="40"/>
      <c r="AN10" s="40"/>
      <c r="AO10" s="41"/>
      <c r="AP10" s="41"/>
      <c r="AQ10" s="41"/>
      <c r="AR10" s="41"/>
      <c r="AS10" s="41"/>
      <c r="AT10" s="41"/>
      <c r="AU10" s="41"/>
      <c r="AV10" s="41"/>
      <c r="BB10" s="41"/>
      <c r="BC10" s="41"/>
    </row>
    <row r="11" spans="1:56" x14ac:dyDescent="0.3">
      <c r="A11" s="57" t="s">
        <v>77</v>
      </c>
      <c r="B11" s="59">
        <v>23024.078041746201</v>
      </c>
      <c r="C11" s="59">
        <v>23024.078041746201</v>
      </c>
      <c r="D11" s="59"/>
      <c r="E11" s="59"/>
      <c r="F11" s="59"/>
      <c r="G11" s="59">
        <v>23024.078041746201</v>
      </c>
      <c r="H11" s="59"/>
      <c r="I11" s="59"/>
      <c r="J11" s="59"/>
      <c r="K11" s="59"/>
      <c r="L11" s="59"/>
      <c r="M11" s="59"/>
      <c r="N11" s="59"/>
      <c r="O11" s="59"/>
      <c r="P11" s="59">
        <v>23024.078041746201</v>
      </c>
      <c r="Q11" s="58">
        <f>B11/1000</f>
        <v>23.024078041746201</v>
      </c>
      <c r="R11" s="41"/>
      <c r="S11" s="41"/>
      <c r="AN11" s="40"/>
      <c r="AO11" s="41"/>
      <c r="AP11" s="41"/>
      <c r="AQ11" s="41"/>
      <c r="AR11" s="41"/>
      <c r="AS11" s="41"/>
      <c r="AT11" s="41"/>
      <c r="AU11" s="41"/>
      <c r="AV11" s="41"/>
      <c r="BC11" s="41"/>
      <c r="BD11" s="41"/>
    </row>
    <row r="12" spans="1:56" ht="15" x14ac:dyDescent="0.25">
      <c r="B12" s="59"/>
      <c r="C12" s="41"/>
      <c r="D12" s="41"/>
      <c r="E12" s="41"/>
      <c r="F12" s="41"/>
      <c r="G12" s="41"/>
      <c r="H12" s="41"/>
      <c r="I12" s="41"/>
      <c r="J12" s="41"/>
      <c r="S12" s="41"/>
      <c r="T12" s="41"/>
      <c r="AN12" s="40"/>
      <c r="AO12" s="41"/>
      <c r="AP12" s="41"/>
      <c r="AQ12" s="41"/>
      <c r="AR12" s="41"/>
      <c r="AS12" s="41"/>
      <c r="AT12" s="41"/>
      <c r="AU12" s="41"/>
      <c r="AV12" s="41"/>
      <c r="BD12" s="41"/>
    </row>
    <row r="13" spans="1:56" ht="15" x14ac:dyDescent="0.25">
      <c r="B13" s="59"/>
      <c r="H13" s="41"/>
      <c r="I13" s="41"/>
      <c r="J13" s="41"/>
      <c r="T13" s="41"/>
    </row>
    <row r="14" spans="1:56" ht="15" x14ac:dyDescent="0.25">
      <c r="B14" s="59"/>
      <c r="D14" s="41"/>
      <c r="F14" s="41"/>
      <c r="G14" s="41"/>
      <c r="H14" s="41"/>
      <c r="I14" s="41"/>
      <c r="J14" s="41"/>
      <c r="AA14" s="41"/>
    </row>
    <row r="18" spans="2:28" ht="15" x14ac:dyDescent="0.25">
      <c r="J18" s="43"/>
      <c r="K18" s="44"/>
      <c r="L18" s="41"/>
    </row>
    <row r="19" spans="2:28" ht="15" x14ac:dyDescent="0.25">
      <c r="J19" s="43"/>
      <c r="K19" s="44"/>
      <c r="AB19" s="45"/>
    </row>
    <row r="20" spans="2:28" ht="15" x14ac:dyDescent="0.25">
      <c r="J20" s="43"/>
    </row>
    <row r="21" spans="2:28" ht="15" x14ac:dyDescent="0.25">
      <c r="J21" s="46"/>
    </row>
    <row r="24" spans="2:28" ht="15" x14ac:dyDescent="0.25">
      <c r="B24" s="59"/>
    </row>
    <row r="25" spans="2:28" ht="15" x14ac:dyDescent="0.25">
      <c r="B25" s="42"/>
    </row>
    <row r="26" spans="2:28" ht="15" x14ac:dyDescent="0.25">
      <c r="C26" s="42"/>
    </row>
    <row r="39" spans="22:22" x14ac:dyDescent="0.3">
      <c r="V39" s="47"/>
    </row>
  </sheetData>
  <hyperlinks>
    <hyperlink ref="A2" location="Forside!A1" display="Retur til forside"/>
  </hyperlink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01"/>
  <sheetViews>
    <sheetView topLeftCell="A13" zoomScaleNormal="100" workbookViewId="0">
      <selection activeCell="D45" sqref="D45"/>
    </sheetView>
  </sheetViews>
  <sheetFormatPr defaultColWidth="8.88671875" defaultRowHeight="13.8" x14ac:dyDescent="0.25"/>
  <cols>
    <col min="1" max="1" width="17" style="14" bestFit="1" customWidth="1"/>
    <col min="2" max="2" width="19" style="14" bestFit="1" customWidth="1"/>
    <col min="3" max="3" width="18.6640625" style="14" customWidth="1"/>
    <col min="4" max="4" width="18.88671875" style="14" customWidth="1"/>
    <col min="5" max="5" width="15.88671875" style="14" customWidth="1"/>
    <col min="6" max="6" width="15.33203125" style="14" customWidth="1"/>
    <col min="7" max="7" width="12.33203125" style="14" customWidth="1"/>
    <col min="8" max="16384" width="8.88671875" style="14"/>
  </cols>
  <sheetData>
    <row r="1" spans="1:62" s="11" customFormat="1" ht="37.200000000000003" customHeight="1" x14ac:dyDescent="0.2">
      <c r="A1" s="65" t="s">
        <v>112</v>
      </c>
      <c r="B1" s="10" t="s">
        <v>8</v>
      </c>
    </row>
    <row r="2" spans="1:62" s="11" customFormat="1" ht="32.4" customHeight="1" x14ac:dyDescent="0.2">
      <c r="A2" s="66" t="s">
        <v>113</v>
      </c>
    </row>
    <row r="3" spans="1:62" ht="14.25" x14ac:dyDescent="0.2">
      <c r="A3" s="12"/>
      <c r="B3" s="13"/>
      <c r="C3" s="13"/>
      <c r="D3" s="13"/>
    </row>
    <row r="4" spans="1:62" ht="14.25" x14ac:dyDescent="0.2">
      <c r="A4" s="15"/>
      <c r="B4" s="24" t="s">
        <v>7</v>
      </c>
      <c r="C4" s="24" t="s">
        <v>6</v>
      </c>
      <c r="D4" s="16" t="s">
        <v>18</v>
      </c>
      <c r="E4" s="16"/>
      <c r="F4" s="24"/>
      <c r="G4" s="17"/>
    </row>
    <row r="5" spans="1:62" ht="14.25" x14ac:dyDescent="0.2">
      <c r="A5" s="19">
        <v>1990</v>
      </c>
      <c r="B5" s="67">
        <f>E5/1000</f>
        <v>77.23573417519269</v>
      </c>
      <c r="C5" s="67"/>
      <c r="D5" s="67"/>
      <c r="E5" s="68">
        <v>77235.734175192687</v>
      </c>
      <c r="F5" s="67"/>
      <c r="G5" s="67"/>
    </row>
    <row r="6" spans="1:62" ht="14.25" x14ac:dyDescent="0.2">
      <c r="A6" s="19">
        <v>1991</v>
      </c>
      <c r="B6" s="67">
        <f t="shared" ref="B6:B33" si="0">E6/1000</f>
        <v>87.244570849194716</v>
      </c>
      <c r="C6" s="67"/>
      <c r="D6" s="67"/>
      <c r="E6" s="68">
        <v>87244.570849194715</v>
      </c>
      <c r="F6" s="67"/>
      <c r="G6" s="67"/>
    </row>
    <row r="7" spans="1:62" ht="14.25" x14ac:dyDescent="0.2">
      <c r="A7" s="19">
        <v>1992</v>
      </c>
      <c r="B7" s="67">
        <f t="shared" si="0"/>
        <v>82.491214077817105</v>
      </c>
      <c r="C7" s="67"/>
      <c r="D7" s="67"/>
      <c r="E7" s="68">
        <v>82491.214077817101</v>
      </c>
      <c r="F7" s="67"/>
      <c r="G7" s="67"/>
    </row>
    <row r="8" spans="1:62" ht="14.25" x14ac:dyDescent="0.2">
      <c r="A8" s="19">
        <v>1993</v>
      </c>
      <c r="B8" s="67">
        <f t="shared" si="0"/>
        <v>83.59412069917397</v>
      </c>
      <c r="C8" s="67"/>
      <c r="D8" s="67"/>
      <c r="E8" s="68">
        <v>83594.120699173975</v>
      </c>
      <c r="F8" s="67"/>
      <c r="G8" s="67"/>
      <c r="BJ8" s="26"/>
    </row>
    <row r="9" spans="1:62" ht="14.25" x14ac:dyDescent="0.2">
      <c r="A9" s="19">
        <v>1994</v>
      </c>
      <c r="B9" s="67">
        <f t="shared" si="0"/>
        <v>86.586969816074003</v>
      </c>
      <c r="C9" s="67"/>
      <c r="D9" s="67"/>
      <c r="E9" s="68">
        <v>86586.969816074008</v>
      </c>
      <c r="F9" s="67"/>
      <c r="G9" s="67"/>
    </row>
    <row r="10" spans="1:62" ht="14.25" x14ac:dyDescent="0.2">
      <c r="A10" s="19">
        <v>1995</v>
      </c>
      <c r="B10" s="67">
        <f t="shared" si="0"/>
        <v>83.648086241577758</v>
      </c>
      <c r="C10" s="67"/>
      <c r="D10" s="67"/>
      <c r="E10" s="68">
        <v>83648.086241577752</v>
      </c>
      <c r="F10" s="67"/>
      <c r="G10" s="67"/>
    </row>
    <row r="11" spans="1:62" ht="14.25" x14ac:dyDescent="0.2">
      <c r="A11" s="19">
        <v>1996</v>
      </c>
      <c r="B11" s="67">
        <f t="shared" si="0"/>
        <v>96.220804837463717</v>
      </c>
      <c r="C11" s="67"/>
      <c r="D11" s="67"/>
      <c r="E11" s="68">
        <v>96220.804837463715</v>
      </c>
      <c r="F11" s="67"/>
      <c r="G11" s="67"/>
    </row>
    <row r="12" spans="1:62" ht="14.25" x14ac:dyDescent="0.2">
      <c r="A12" s="19">
        <v>1997</v>
      </c>
      <c r="B12" s="67">
        <f t="shared" si="0"/>
        <v>86.971039591732534</v>
      </c>
      <c r="C12" s="67"/>
      <c r="D12" s="67"/>
      <c r="E12" s="68">
        <v>86971.039591732537</v>
      </c>
      <c r="F12" s="67"/>
      <c r="G12" s="67"/>
    </row>
    <row r="13" spans="1:62" ht="14.25" x14ac:dyDescent="0.2">
      <c r="A13" s="19">
        <v>1998</v>
      </c>
      <c r="B13" s="67">
        <f t="shared" si="0"/>
        <v>82.893214446163384</v>
      </c>
      <c r="C13" s="67"/>
      <c r="D13" s="67"/>
      <c r="E13" s="68">
        <v>82893.214446163387</v>
      </c>
      <c r="F13" s="67"/>
      <c r="G13" s="67"/>
    </row>
    <row r="14" spans="1:62" ht="14.25" x14ac:dyDescent="0.2">
      <c r="A14" s="19">
        <v>1999</v>
      </c>
      <c r="B14" s="67">
        <f t="shared" si="0"/>
        <v>80.646863318483753</v>
      </c>
      <c r="C14" s="67"/>
      <c r="D14" s="67"/>
      <c r="E14" s="68">
        <v>80646.863318483753</v>
      </c>
      <c r="F14" s="67"/>
      <c r="G14" s="67"/>
    </row>
    <row r="15" spans="1:62" ht="14.25" x14ac:dyDescent="0.2">
      <c r="A15" s="19">
        <v>2000</v>
      </c>
      <c r="B15" s="67">
        <f t="shared" si="0"/>
        <v>76.440408023773301</v>
      </c>
      <c r="C15" s="67"/>
      <c r="D15" s="67"/>
      <c r="E15" s="68">
        <v>76440.4080237733</v>
      </c>
      <c r="F15" s="67"/>
      <c r="G15" s="67"/>
    </row>
    <row r="16" spans="1:62" ht="14.25" x14ac:dyDescent="0.2">
      <c r="A16" s="19">
        <v>2001</v>
      </c>
      <c r="B16" s="67">
        <f t="shared" si="0"/>
        <v>78.295396245504051</v>
      </c>
      <c r="C16" s="67"/>
      <c r="D16" s="67"/>
      <c r="E16" s="68">
        <v>78295.396245504046</v>
      </c>
      <c r="F16" s="67"/>
      <c r="G16" s="67"/>
    </row>
    <row r="17" spans="1:7" ht="14.25" x14ac:dyDescent="0.2">
      <c r="A17" s="19">
        <v>2002</v>
      </c>
      <c r="B17" s="67">
        <f t="shared" si="0"/>
        <v>78.86775860816789</v>
      </c>
      <c r="C17" s="67"/>
      <c r="D17" s="67"/>
      <c r="E17" s="68">
        <v>78867.758608167889</v>
      </c>
      <c r="F17" s="67"/>
      <c r="G17" s="67"/>
    </row>
    <row r="18" spans="1:7" ht="14.25" x14ac:dyDescent="0.2">
      <c r="A18" s="19">
        <v>2003</v>
      </c>
      <c r="B18" s="67">
        <f t="shared" si="0"/>
        <v>83.622073803528878</v>
      </c>
      <c r="C18" s="67"/>
      <c r="D18" s="67"/>
      <c r="E18" s="68">
        <v>83622.073803528881</v>
      </c>
      <c r="F18" s="67"/>
      <c r="G18" s="67"/>
    </row>
    <row r="19" spans="1:7" ht="14.25" x14ac:dyDescent="0.2">
      <c r="A19" s="19">
        <v>2004</v>
      </c>
      <c r="B19" s="67">
        <f t="shared" si="0"/>
        <v>77.15169402335701</v>
      </c>
      <c r="C19" s="67"/>
      <c r="D19" s="67"/>
      <c r="E19" s="68">
        <v>77151.694023357006</v>
      </c>
      <c r="F19" s="67"/>
      <c r="G19" s="67"/>
    </row>
    <row r="20" spans="1:7" ht="14.25" x14ac:dyDescent="0.2">
      <c r="A20" s="19">
        <v>2005</v>
      </c>
      <c r="B20" s="67">
        <f t="shared" si="0"/>
        <v>72.634494493648546</v>
      </c>
      <c r="C20" s="67"/>
      <c r="D20" s="67"/>
      <c r="E20" s="68">
        <v>72634.494493648541</v>
      </c>
      <c r="F20" s="67"/>
      <c r="G20" s="67"/>
    </row>
    <row r="21" spans="1:7" ht="14.25" x14ac:dyDescent="0.2">
      <c r="A21" s="19">
        <v>2006</v>
      </c>
      <c r="B21" s="67">
        <f t="shared" si="0"/>
        <v>80.493695498450421</v>
      </c>
      <c r="C21" s="67"/>
      <c r="D21" s="67"/>
      <c r="E21" s="68">
        <v>80493.695498450426</v>
      </c>
      <c r="F21" s="67"/>
      <c r="G21" s="67"/>
    </row>
    <row r="22" spans="1:7" ht="14.25" x14ac:dyDescent="0.2">
      <c r="A22" s="19">
        <v>2007</v>
      </c>
      <c r="B22" s="67">
        <f t="shared" si="0"/>
        <v>73.410277451992442</v>
      </c>
      <c r="C22" s="67"/>
      <c r="D22" s="67"/>
      <c r="E22" s="68">
        <v>73410.277451992442</v>
      </c>
      <c r="F22" s="67"/>
      <c r="G22" s="67"/>
    </row>
    <row r="23" spans="1:7" ht="14.25" x14ac:dyDescent="0.2">
      <c r="A23" s="19">
        <v>2008</v>
      </c>
      <c r="B23" s="67">
        <f t="shared" si="0"/>
        <v>65.305032552012364</v>
      </c>
      <c r="C23" s="67"/>
      <c r="D23" s="67"/>
      <c r="E23" s="68">
        <v>65305.032552012366</v>
      </c>
      <c r="F23" s="67"/>
      <c r="G23" s="67"/>
    </row>
    <row r="24" spans="1:7" ht="14.25" x14ac:dyDescent="0.2">
      <c r="A24" s="19">
        <v>2009</v>
      </c>
      <c r="B24" s="67">
        <f t="shared" si="0"/>
        <v>66.717600830730049</v>
      </c>
      <c r="C24" s="67"/>
      <c r="D24" s="67"/>
      <c r="E24" s="68">
        <v>66717.600830730051</v>
      </c>
      <c r="F24" s="67"/>
      <c r="G24" s="67"/>
    </row>
    <row r="25" spans="1:7" ht="14.25" x14ac:dyDescent="0.2">
      <c r="A25" s="19">
        <v>2010</v>
      </c>
      <c r="B25" s="67">
        <f t="shared" si="0"/>
        <v>64.073278043885153</v>
      </c>
      <c r="C25" s="67"/>
      <c r="D25" s="67"/>
      <c r="E25" s="68">
        <v>64073.278043885155</v>
      </c>
      <c r="F25" s="67"/>
      <c r="G25" s="67"/>
    </row>
    <row r="26" spans="1:7" ht="14.25" x14ac:dyDescent="0.2">
      <c r="A26" s="19">
        <v>2011</v>
      </c>
      <c r="B26" s="67">
        <f t="shared" si="0"/>
        <v>57.312847175366009</v>
      </c>
      <c r="C26" s="67"/>
      <c r="D26" s="67"/>
      <c r="E26" s="68">
        <v>57312.847175366012</v>
      </c>
      <c r="F26" s="67"/>
      <c r="G26" s="67"/>
    </row>
    <row r="27" spans="1:7" ht="14.25" x14ac:dyDescent="0.2">
      <c r="A27" s="19">
        <v>2012</v>
      </c>
      <c r="B27" s="67">
        <f t="shared" si="0"/>
        <v>54.416208983812801</v>
      </c>
      <c r="C27" s="67"/>
      <c r="D27" s="67"/>
      <c r="E27" s="68">
        <v>54416.208983812801</v>
      </c>
      <c r="F27" s="67"/>
      <c r="G27" s="67"/>
    </row>
    <row r="28" spans="1:7" ht="14.25" x14ac:dyDescent="0.2">
      <c r="A28" s="19">
        <v>2013</v>
      </c>
      <c r="B28" s="67">
        <f t="shared" si="0"/>
        <v>57.299117002769663</v>
      </c>
      <c r="C28" s="67"/>
      <c r="D28" s="67"/>
      <c r="E28" s="68">
        <v>57299.117002769664</v>
      </c>
      <c r="F28" s="67"/>
      <c r="G28" s="67"/>
    </row>
    <row r="29" spans="1:7" ht="14.25" x14ac:dyDescent="0.2">
      <c r="A29" s="19">
        <v>2014</v>
      </c>
      <c r="B29" s="67">
        <f t="shared" si="0"/>
        <v>52.828274488662331</v>
      </c>
      <c r="C29" s="67"/>
      <c r="D29" s="67"/>
      <c r="E29" s="68">
        <v>52828.274488662333</v>
      </c>
      <c r="F29" s="67"/>
      <c r="G29" s="67"/>
    </row>
    <row r="30" spans="1:7" ht="14.25" x14ac:dyDescent="0.2">
      <c r="A30" s="19">
        <v>2015</v>
      </c>
      <c r="B30" s="67">
        <f t="shared" si="0"/>
        <v>53.801725942480616</v>
      </c>
      <c r="C30" s="67"/>
      <c r="D30" s="67"/>
      <c r="E30" s="68">
        <v>53801.725942480618</v>
      </c>
      <c r="F30" s="67"/>
      <c r="G30" s="67"/>
    </row>
    <row r="31" spans="1:7" ht="14.25" x14ac:dyDescent="0.2">
      <c r="A31" s="19">
        <v>2016</v>
      </c>
      <c r="B31" s="67">
        <f t="shared" si="0"/>
        <v>56.830190618946467</v>
      </c>
      <c r="C31" s="67"/>
      <c r="D31" s="67"/>
      <c r="E31" s="68">
        <v>56830.190618946464</v>
      </c>
      <c r="F31" s="67"/>
      <c r="G31" s="67"/>
    </row>
    <row r="32" spans="1:7" ht="14.25" x14ac:dyDescent="0.2">
      <c r="A32" s="19">
        <v>2017</v>
      </c>
      <c r="B32" s="67">
        <f t="shared" si="0"/>
        <v>52.843192755551634</v>
      </c>
      <c r="C32" s="67"/>
      <c r="D32" s="67"/>
      <c r="E32" s="68">
        <v>52843.19275555163</v>
      </c>
      <c r="F32" s="67"/>
      <c r="G32" s="67"/>
    </row>
    <row r="33" spans="1:41" ht="14.25" x14ac:dyDescent="0.2">
      <c r="A33" s="19">
        <v>2018</v>
      </c>
      <c r="B33" s="67">
        <f t="shared" si="0"/>
        <v>54.834244194892563</v>
      </c>
      <c r="C33" s="67">
        <f>F33/1000</f>
        <v>54.834244194892563</v>
      </c>
      <c r="D33" s="67"/>
      <c r="E33" s="68">
        <v>54834.244194892563</v>
      </c>
      <c r="F33" s="68">
        <v>54834.244194892563</v>
      </c>
      <c r="G33" s="68"/>
    </row>
    <row r="34" spans="1:41" ht="14.25" x14ac:dyDescent="0.2">
      <c r="A34" s="19">
        <v>2019</v>
      </c>
      <c r="B34" s="67"/>
      <c r="C34" s="67">
        <f t="shared" ref="C34:C45" si="1">F34/1000</f>
        <v>49.537757063262625</v>
      </c>
      <c r="D34" s="67"/>
      <c r="E34" s="67"/>
      <c r="F34" s="68">
        <v>49537.757063262623</v>
      </c>
      <c r="G34" s="68"/>
    </row>
    <row r="35" spans="1:41" ht="14.25" x14ac:dyDescent="0.2">
      <c r="A35" s="19">
        <v>2020</v>
      </c>
      <c r="B35" s="67"/>
      <c r="C35" s="67">
        <f t="shared" si="1"/>
        <v>47.700675849030034</v>
      </c>
      <c r="D35" s="67"/>
      <c r="E35" s="67"/>
      <c r="F35" s="68">
        <v>47700.675849030034</v>
      </c>
      <c r="G35" s="68"/>
    </row>
    <row r="36" spans="1:41" ht="14.25" x14ac:dyDescent="0.2">
      <c r="A36" s="19">
        <v>2021</v>
      </c>
      <c r="B36" s="67"/>
      <c r="C36" s="67">
        <f t="shared" si="1"/>
        <v>46.711655641806303</v>
      </c>
      <c r="D36" s="67"/>
      <c r="E36" s="67"/>
      <c r="F36" s="68">
        <v>46711.655641806305</v>
      </c>
      <c r="G36" s="68"/>
    </row>
    <row r="37" spans="1:41" ht="14.25" x14ac:dyDescent="0.2">
      <c r="A37" s="19">
        <v>2022</v>
      </c>
      <c r="B37" s="67"/>
      <c r="C37" s="67">
        <f t="shared" si="1"/>
        <v>45.651119444926643</v>
      </c>
      <c r="D37" s="67"/>
      <c r="E37" s="67"/>
      <c r="F37" s="68">
        <v>45651.11944492664</v>
      </c>
      <c r="G37" s="68"/>
      <c r="AN37" s="27"/>
      <c r="AO37" s="27"/>
    </row>
    <row r="38" spans="1:41" ht="14.25" x14ac:dyDescent="0.2">
      <c r="A38" s="19">
        <v>2023</v>
      </c>
      <c r="B38" s="67"/>
      <c r="C38" s="67">
        <f t="shared" si="1"/>
        <v>44.619228262393953</v>
      </c>
      <c r="D38" s="67"/>
      <c r="E38" s="67"/>
      <c r="F38" s="68">
        <v>44619.228262393954</v>
      </c>
      <c r="G38" s="68"/>
    </row>
    <row r="39" spans="1:41" ht="14.25" x14ac:dyDescent="0.2">
      <c r="A39" s="19">
        <v>2024</v>
      </c>
      <c r="B39" s="67"/>
      <c r="C39" s="67">
        <f t="shared" si="1"/>
        <v>44.539218529824979</v>
      </c>
      <c r="D39" s="67"/>
      <c r="E39" s="67"/>
      <c r="F39" s="68">
        <v>44539.218529824975</v>
      </c>
      <c r="G39" s="68"/>
    </row>
    <row r="40" spans="1:41" ht="14.25" x14ac:dyDescent="0.2">
      <c r="A40" s="19">
        <v>2025</v>
      </c>
      <c r="B40" s="67"/>
      <c r="C40" s="67">
        <f t="shared" si="1"/>
        <v>43.148968850034919</v>
      </c>
      <c r="D40" s="67"/>
      <c r="E40" s="67"/>
      <c r="F40" s="68">
        <v>43148.968850034922</v>
      </c>
      <c r="G40" s="68"/>
    </row>
    <row r="41" spans="1:41" ht="14.25" x14ac:dyDescent="0.2">
      <c r="A41" s="19">
        <v>2026</v>
      </c>
      <c r="B41" s="67"/>
      <c r="C41" s="67">
        <f t="shared" si="1"/>
        <v>43.253924361648366</v>
      </c>
      <c r="D41" s="67"/>
      <c r="E41" s="67"/>
      <c r="F41" s="68">
        <v>43253.924361648365</v>
      </c>
      <c r="G41" s="68"/>
    </row>
    <row r="42" spans="1:41" ht="14.25" x14ac:dyDescent="0.2">
      <c r="A42" s="19">
        <v>2027</v>
      </c>
      <c r="B42" s="67"/>
      <c r="C42" s="67">
        <f t="shared" si="1"/>
        <v>42.158387778050383</v>
      </c>
      <c r="D42" s="67"/>
      <c r="E42" s="67"/>
      <c r="F42" s="68">
        <v>42158.387778050383</v>
      </c>
      <c r="G42" s="68"/>
    </row>
    <row r="43" spans="1:41" ht="14.25" x14ac:dyDescent="0.2">
      <c r="A43" s="19">
        <v>2028</v>
      </c>
      <c r="B43" s="67"/>
      <c r="C43" s="67">
        <f t="shared" si="1"/>
        <v>41.192852351383173</v>
      </c>
      <c r="D43" s="67"/>
      <c r="E43" s="67"/>
      <c r="F43" s="68">
        <v>41192.852351383175</v>
      </c>
      <c r="G43" s="68"/>
    </row>
    <row r="44" spans="1:41" ht="14.25" x14ac:dyDescent="0.2">
      <c r="A44" s="19">
        <v>2029</v>
      </c>
      <c r="B44" s="67"/>
      <c r="C44" s="67">
        <f t="shared" si="1"/>
        <v>39.248166013555078</v>
      </c>
      <c r="D44" s="67"/>
      <c r="E44" s="67"/>
      <c r="F44" s="68">
        <v>39248.166013555077</v>
      </c>
      <c r="G44" s="68"/>
    </row>
    <row r="45" spans="1:41" ht="14.25" x14ac:dyDescent="0.2">
      <c r="A45" s="19">
        <v>2030</v>
      </c>
      <c r="B45" s="67"/>
      <c r="C45" s="67">
        <f t="shared" si="1"/>
        <v>39.117033526334225</v>
      </c>
      <c r="D45" s="67">
        <f>G45/1000</f>
        <v>23.170720252557807</v>
      </c>
      <c r="E45" s="67"/>
      <c r="F45" s="68">
        <v>39117.033526334228</v>
      </c>
      <c r="G45" s="68">
        <v>23170.720252557807</v>
      </c>
    </row>
    <row r="46" spans="1:41" ht="14.25" x14ac:dyDescent="0.2">
      <c r="A46" s="19"/>
      <c r="B46" s="18"/>
      <c r="C46" s="18"/>
      <c r="D46" s="18"/>
      <c r="E46" s="18"/>
      <c r="F46" s="18"/>
      <c r="G46" s="33"/>
    </row>
    <row r="47" spans="1:41" x14ac:dyDescent="0.25">
      <c r="A47" s="19"/>
      <c r="B47" s="18"/>
      <c r="C47" s="18"/>
      <c r="D47" s="18"/>
      <c r="E47" s="18"/>
      <c r="F47" s="18"/>
      <c r="G47" s="33"/>
    </row>
    <row r="48" spans="1:41" x14ac:dyDescent="0.25">
      <c r="A48" s="19"/>
      <c r="B48" s="18"/>
      <c r="C48" s="18"/>
      <c r="D48" s="18"/>
      <c r="E48" s="18"/>
      <c r="F48" s="18"/>
      <c r="G48" s="33"/>
    </row>
    <row r="49" spans="1:7" x14ac:dyDescent="0.25">
      <c r="A49" s="19"/>
      <c r="B49" s="18"/>
      <c r="C49" s="18"/>
      <c r="D49" s="18"/>
      <c r="E49" s="18"/>
      <c r="F49" s="18"/>
      <c r="G49" s="33"/>
    </row>
    <row r="50" spans="1:7" x14ac:dyDescent="0.25">
      <c r="A50" s="19"/>
      <c r="B50" s="18"/>
      <c r="C50" s="18"/>
      <c r="D50" s="18"/>
      <c r="E50" s="18"/>
      <c r="F50" s="18"/>
      <c r="G50" s="33"/>
    </row>
    <row r="51" spans="1:7" x14ac:dyDescent="0.25">
      <c r="A51" s="19"/>
      <c r="B51" s="18"/>
      <c r="C51" s="18"/>
      <c r="D51" s="18"/>
      <c r="E51" s="18"/>
      <c r="F51" s="18"/>
      <c r="G51" s="33"/>
    </row>
    <row r="52" spans="1:7" x14ac:dyDescent="0.25">
      <c r="A52" s="19"/>
      <c r="B52" s="18"/>
      <c r="C52" s="18"/>
      <c r="D52" s="18"/>
      <c r="E52" s="18"/>
      <c r="F52" s="18"/>
      <c r="G52" s="33"/>
    </row>
    <row r="53" spans="1:7" x14ac:dyDescent="0.25">
      <c r="A53" s="19"/>
      <c r="B53" s="18"/>
      <c r="C53" s="18"/>
      <c r="D53" s="18"/>
      <c r="E53" s="18"/>
      <c r="F53" s="18"/>
      <c r="G53" s="33"/>
    </row>
    <row r="54" spans="1:7" x14ac:dyDescent="0.25">
      <c r="A54" s="19"/>
      <c r="B54" s="18"/>
      <c r="C54" s="18"/>
      <c r="D54" s="18"/>
      <c r="E54" s="18"/>
      <c r="F54" s="18"/>
      <c r="G54" s="33"/>
    </row>
    <row r="55" spans="1:7" x14ac:dyDescent="0.25">
      <c r="A55" s="19"/>
      <c r="B55" s="18"/>
      <c r="C55" s="18"/>
      <c r="D55" s="18"/>
      <c r="G55" s="33"/>
    </row>
    <row r="56" spans="1:7" x14ac:dyDescent="0.25">
      <c r="A56" s="19"/>
      <c r="B56" s="18"/>
      <c r="C56" s="18"/>
      <c r="D56" s="18"/>
      <c r="G56" s="33"/>
    </row>
    <row r="57" spans="1:7" x14ac:dyDescent="0.25">
      <c r="A57" s="19"/>
      <c r="B57" s="18"/>
      <c r="C57" s="18"/>
      <c r="D57" s="18"/>
      <c r="G57" s="33"/>
    </row>
    <row r="58" spans="1:7" x14ac:dyDescent="0.25">
      <c r="A58" s="19"/>
      <c r="B58" s="18"/>
      <c r="C58" s="18"/>
      <c r="D58" s="18"/>
    </row>
    <row r="59" spans="1:7" x14ac:dyDescent="0.25">
      <c r="A59" s="19"/>
      <c r="B59" s="18"/>
      <c r="C59" s="18"/>
      <c r="D59" s="18"/>
    </row>
    <row r="60" spans="1:7" x14ac:dyDescent="0.25">
      <c r="A60" s="19"/>
      <c r="B60" s="18"/>
      <c r="C60" s="18"/>
      <c r="D60" s="18"/>
    </row>
    <row r="61" spans="1:7" x14ac:dyDescent="0.25">
      <c r="A61" s="19"/>
      <c r="B61" s="18"/>
      <c r="C61" s="18"/>
      <c r="D61" s="18"/>
    </row>
    <row r="62" spans="1:7" x14ac:dyDescent="0.25">
      <c r="A62" s="19"/>
      <c r="B62" s="18"/>
      <c r="C62" s="18"/>
      <c r="D62" s="18"/>
    </row>
    <row r="63" spans="1:7" x14ac:dyDescent="0.25">
      <c r="A63" s="19"/>
      <c r="B63" s="18"/>
      <c r="C63" s="18"/>
      <c r="D63" s="18"/>
    </row>
    <row r="64" spans="1:7" x14ac:dyDescent="0.25">
      <c r="A64" s="19"/>
      <c r="B64" s="18"/>
      <c r="C64" s="18"/>
      <c r="D64" s="18"/>
    </row>
    <row r="65" spans="1:4" x14ac:dyDescent="0.25">
      <c r="A65" s="19"/>
      <c r="B65" s="18"/>
      <c r="C65" s="18"/>
      <c r="D65" s="18"/>
    </row>
    <row r="66" spans="1:4" x14ac:dyDescent="0.25">
      <c r="A66" s="19"/>
      <c r="B66" s="18"/>
      <c r="C66" s="18"/>
      <c r="D66" s="18"/>
    </row>
    <row r="67" spans="1:4" x14ac:dyDescent="0.25">
      <c r="A67" s="19"/>
      <c r="B67" s="18"/>
      <c r="C67" s="18"/>
      <c r="D67" s="18"/>
    </row>
    <row r="68" spans="1:4" x14ac:dyDescent="0.25">
      <c r="A68" s="19"/>
      <c r="B68" s="18"/>
      <c r="C68" s="18"/>
      <c r="D68" s="18"/>
    </row>
    <row r="69" spans="1:4" x14ac:dyDescent="0.25">
      <c r="A69" s="19"/>
      <c r="B69" s="18"/>
      <c r="C69" s="18"/>
      <c r="D69" s="18"/>
    </row>
    <row r="70" spans="1:4" x14ac:dyDescent="0.25">
      <c r="A70" s="19"/>
      <c r="B70" s="18"/>
      <c r="C70" s="18"/>
      <c r="D70" s="18"/>
    </row>
    <row r="71" spans="1:4" x14ac:dyDescent="0.25">
      <c r="A71" s="19"/>
      <c r="B71" s="18"/>
      <c r="C71" s="18"/>
      <c r="D71" s="18"/>
    </row>
    <row r="72" spans="1:4" x14ac:dyDescent="0.25">
      <c r="A72" s="19"/>
      <c r="B72" s="18"/>
      <c r="C72" s="18"/>
      <c r="D72" s="18"/>
    </row>
    <row r="73" spans="1:4" x14ac:dyDescent="0.25">
      <c r="A73" s="19"/>
      <c r="B73" s="18"/>
      <c r="C73" s="18"/>
      <c r="D73" s="18"/>
    </row>
    <row r="74" spans="1:4" x14ac:dyDescent="0.25">
      <c r="A74" s="19"/>
      <c r="B74" s="18"/>
      <c r="C74" s="18"/>
      <c r="D74" s="18"/>
    </row>
    <row r="75" spans="1:4" x14ac:dyDescent="0.25">
      <c r="A75" s="19"/>
      <c r="B75" s="18"/>
      <c r="C75" s="18"/>
      <c r="D75" s="18"/>
    </row>
    <row r="76" spans="1:4" x14ac:dyDescent="0.25">
      <c r="A76" s="19"/>
      <c r="B76" s="18"/>
      <c r="C76" s="18"/>
      <c r="D76" s="18"/>
    </row>
    <row r="77" spans="1:4" x14ac:dyDescent="0.25">
      <c r="A77" s="19"/>
      <c r="B77" s="18"/>
      <c r="C77" s="18"/>
      <c r="D77" s="18"/>
    </row>
    <row r="78" spans="1:4" x14ac:dyDescent="0.25">
      <c r="A78" s="19"/>
      <c r="B78" s="18"/>
      <c r="C78" s="18"/>
      <c r="D78" s="18"/>
    </row>
    <row r="79" spans="1:4" x14ac:dyDescent="0.25">
      <c r="A79" s="19"/>
      <c r="B79" s="18"/>
      <c r="C79" s="18"/>
      <c r="D79" s="18"/>
    </row>
    <row r="80" spans="1:4" x14ac:dyDescent="0.25">
      <c r="A80" s="19"/>
      <c r="B80" s="18"/>
      <c r="C80" s="18"/>
      <c r="D80" s="18"/>
    </row>
    <row r="81" spans="1:4" x14ac:dyDescent="0.25">
      <c r="A81" s="19"/>
      <c r="B81" s="18"/>
      <c r="C81" s="18"/>
      <c r="D81" s="18"/>
    </row>
    <row r="82" spans="1:4" x14ac:dyDescent="0.25">
      <c r="A82" s="19"/>
      <c r="B82" s="18"/>
      <c r="C82" s="18"/>
      <c r="D82" s="18"/>
    </row>
    <row r="83" spans="1:4" x14ac:dyDescent="0.25">
      <c r="A83" s="19"/>
      <c r="B83" s="18"/>
      <c r="C83" s="18"/>
      <c r="D83" s="18"/>
    </row>
    <row r="84" spans="1:4" x14ac:dyDescent="0.25">
      <c r="A84" s="19"/>
      <c r="B84" s="18"/>
      <c r="C84" s="18"/>
      <c r="D84" s="18"/>
    </row>
    <row r="85" spans="1:4" x14ac:dyDescent="0.25">
      <c r="A85" s="19"/>
      <c r="B85" s="18"/>
      <c r="C85" s="18"/>
      <c r="D85" s="18"/>
    </row>
    <row r="86" spans="1:4" x14ac:dyDescent="0.25">
      <c r="A86" s="19"/>
      <c r="B86" s="18"/>
      <c r="C86" s="18"/>
      <c r="D86" s="18"/>
    </row>
    <row r="87" spans="1:4" x14ac:dyDescent="0.25">
      <c r="A87" s="19"/>
      <c r="B87" s="18"/>
      <c r="C87" s="18"/>
      <c r="D87" s="18"/>
    </row>
    <row r="88" spans="1:4" x14ac:dyDescent="0.25">
      <c r="A88" s="19"/>
      <c r="B88" s="18"/>
      <c r="C88" s="18"/>
      <c r="D88" s="18"/>
    </row>
    <row r="89" spans="1:4" x14ac:dyDescent="0.25">
      <c r="A89" s="19"/>
      <c r="B89" s="18"/>
      <c r="C89" s="18"/>
      <c r="D89" s="18"/>
    </row>
    <row r="90" spans="1:4" x14ac:dyDescent="0.25">
      <c r="A90" s="19"/>
      <c r="B90" s="18"/>
      <c r="C90" s="18"/>
      <c r="D90" s="18"/>
    </row>
    <row r="91" spans="1:4" x14ac:dyDescent="0.25">
      <c r="A91" s="19"/>
      <c r="B91" s="18"/>
      <c r="C91" s="18"/>
      <c r="D91" s="18"/>
    </row>
    <row r="92" spans="1:4" x14ac:dyDescent="0.25">
      <c r="A92" s="19"/>
      <c r="B92" s="18"/>
      <c r="C92" s="18"/>
      <c r="D92" s="18"/>
    </row>
    <row r="93" spans="1:4" x14ac:dyDescent="0.25">
      <c r="A93" s="19"/>
      <c r="B93" s="18"/>
      <c r="C93" s="18"/>
      <c r="D93" s="18"/>
    </row>
    <row r="94" spans="1:4" x14ac:dyDescent="0.25">
      <c r="A94" s="19"/>
      <c r="B94" s="18"/>
      <c r="C94" s="18"/>
      <c r="D94" s="18"/>
    </row>
    <row r="95" spans="1:4" x14ac:dyDescent="0.25">
      <c r="A95" s="19"/>
      <c r="B95" s="18"/>
      <c r="C95" s="18"/>
      <c r="D95" s="18"/>
    </row>
    <row r="96" spans="1:4" x14ac:dyDescent="0.25">
      <c r="A96" s="19"/>
      <c r="B96" s="18"/>
      <c r="C96" s="18"/>
      <c r="D96" s="18"/>
    </row>
    <row r="97" spans="1:4" x14ac:dyDescent="0.25">
      <c r="A97" s="19"/>
      <c r="B97" s="18"/>
      <c r="C97" s="18"/>
      <c r="D97" s="18"/>
    </row>
    <row r="98" spans="1:4" x14ac:dyDescent="0.25">
      <c r="A98" s="19"/>
      <c r="B98" s="18"/>
      <c r="C98" s="18"/>
      <c r="D98" s="18"/>
    </row>
    <row r="99" spans="1:4" x14ac:dyDescent="0.25">
      <c r="A99" s="19"/>
      <c r="B99" s="18"/>
      <c r="C99" s="18"/>
      <c r="D99" s="18"/>
    </row>
    <row r="100" spans="1:4" x14ac:dyDescent="0.25">
      <c r="A100" s="19"/>
      <c r="B100" s="18"/>
      <c r="C100" s="18"/>
      <c r="D100" s="18"/>
    </row>
    <row r="101" spans="1:4" x14ac:dyDescent="0.25">
      <c r="A101" s="19"/>
      <c r="B101" s="18"/>
      <c r="C101" s="18"/>
      <c r="D101" s="18"/>
    </row>
    <row r="102" spans="1:4" x14ac:dyDescent="0.25">
      <c r="A102" s="19"/>
      <c r="B102" s="18"/>
      <c r="C102" s="18"/>
      <c r="D102" s="18"/>
    </row>
    <row r="103" spans="1:4" x14ac:dyDescent="0.25">
      <c r="A103" s="19"/>
      <c r="B103" s="18"/>
      <c r="C103" s="18"/>
      <c r="D103" s="18"/>
    </row>
    <row r="104" spans="1:4" x14ac:dyDescent="0.25">
      <c r="A104" s="19"/>
      <c r="B104" s="18"/>
      <c r="C104" s="18"/>
      <c r="D104" s="18"/>
    </row>
    <row r="105" spans="1:4" x14ac:dyDescent="0.25">
      <c r="A105" s="19"/>
      <c r="B105" s="18"/>
      <c r="C105" s="18"/>
      <c r="D105" s="18"/>
    </row>
    <row r="106" spans="1:4" x14ac:dyDescent="0.25">
      <c r="A106" s="19"/>
      <c r="B106" s="18"/>
      <c r="C106" s="18"/>
      <c r="D106" s="18"/>
    </row>
    <row r="107" spans="1:4" x14ac:dyDescent="0.25">
      <c r="A107" s="19"/>
      <c r="B107" s="18"/>
      <c r="C107" s="18"/>
      <c r="D107" s="18"/>
    </row>
    <row r="108" spans="1:4" x14ac:dyDescent="0.25">
      <c r="A108" s="19"/>
      <c r="B108" s="18"/>
      <c r="C108" s="18"/>
      <c r="D108" s="18"/>
    </row>
    <row r="109" spans="1:4" x14ac:dyDescent="0.25">
      <c r="A109" s="19"/>
      <c r="B109" s="18"/>
      <c r="C109" s="18"/>
      <c r="D109" s="18"/>
    </row>
    <row r="110" spans="1:4" x14ac:dyDescent="0.25">
      <c r="A110" s="19"/>
      <c r="B110" s="18"/>
      <c r="C110" s="18"/>
      <c r="D110" s="18"/>
    </row>
    <row r="111" spans="1:4" x14ac:dyDescent="0.25">
      <c r="A111" s="19"/>
      <c r="B111" s="18"/>
      <c r="C111" s="18"/>
      <c r="D111" s="18"/>
    </row>
    <row r="112" spans="1:4" x14ac:dyDescent="0.25">
      <c r="A112" s="19"/>
      <c r="B112" s="18"/>
      <c r="C112" s="18"/>
      <c r="D112" s="18"/>
    </row>
    <row r="113" spans="1:4" x14ac:dyDescent="0.25">
      <c r="A113" s="19"/>
      <c r="B113" s="18"/>
      <c r="C113" s="18"/>
      <c r="D113" s="18"/>
    </row>
    <row r="114" spans="1:4" x14ac:dyDescent="0.25">
      <c r="A114" s="19"/>
      <c r="B114" s="18"/>
      <c r="C114" s="18"/>
      <c r="D114" s="18"/>
    </row>
    <row r="115" spans="1:4" x14ac:dyDescent="0.25">
      <c r="A115" s="19"/>
      <c r="B115" s="18"/>
      <c r="C115" s="18"/>
      <c r="D115" s="18"/>
    </row>
    <row r="116" spans="1:4" x14ac:dyDescent="0.25">
      <c r="A116" s="19"/>
      <c r="B116" s="18"/>
      <c r="C116" s="18"/>
      <c r="D116" s="18"/>
    </row>
    <row r="117" spans="1:4" x14ac:dyDescent="0.25">
      <c r="A117" s="19"/>
      <c r="B117" s="18"/>
      <c r="C117" s="18"/>
      <c r="D117" s="18"/>
    </row>
    <row r="118" spans="1:4" x14ac:dyDescent="0.25">
      <c r="A118" s="19"/>
      <c r="B118" s="18"/>
      <c r="C118" s="18"/>
      <c r="D118" s="18"/>
    </row>
    <row r="119" spans="1:4" x14ac:dyDescent="0.25">
      <c r="A119" s="19"/>
      <c r="B119" s="18"/>
      <c r="C119" s="18"/>
      <c r="D119" s="18"/>
    </row>
    <row r="120" spans="1:4" x14ac:dyDescent="0.25">
      <c r="A120" s="19"/>
      <c r="B120" s="18"/>
      <c r="C120" s="18"/>
      <c r="D120" s="18"/>
    </row>
    <row r="121" spans="1:4" x14ac:dyDescent="0.25">
      <c r="A121" s="19"/>
      <c r="B121" s="18"/>
      <c r="C121" s="18"/>
      <c r="D121" s="18"/>
    </row>
    <row r="122" spans="1:4" x14ac:dyDescent="0.25">
      <c r="A122" s="19"/>
      <c r="B122" s="18"/>
      <c r="C122" s="18"/>
      <c r="D122" s="18"/>
    </row>
    <row r="123" spans="1:4" x14ac:dyDescent="0.25">
      <c r="A123" s="19"/>
      <c r="B123" s="18"/>
      <c r="C123" s="18"/>
      <c r="D123" s="18"/>
    </row>
    <row r="124" spans="1:4" x14ac:dyDescent="0.25">
      <c r="A124" s="19"/>
      <c r="B124" s="18"/>
      <c r="C124" s="18"/>
      <c r="D124" s="18"/>
    </row>
    <row r="125" spans="1:4" x14ac:dyDescent="0.25">
      <c r="A125" s="19"/>
      <c r="B125" s="18"/>
      <c r="C125" s="18"/>
      <c r="D125" s="18"/>
    </row>
    <row r="126" spans="1:4" x14ac:dyDescent="0.25">
      <c r="A126" s="19"/>
      <c r="B126" s="18"/>
      <c r="C126" s="18"/>
      <c r="D126" s="18"/>
    </row>
    <row r="127" spans="1:4" x14ac:dyDescent="0.25">
      <c r="A127" s="19"/>
      <c r="B127" s="18"/>
      <c r="C127" s="18"/>
      <c r="D127" s="18"/>
    </row>
    <row r="128" spans="1:4" x14ac:dyDescent="0.25">
      <c r="A128" s="19"/>
      <c r="B128" s="18"/>
      <c r="C128" s="18"/>
      <c r="D128" s="18"/>
    </row>
    <row r="129" spans="1:4" x14ac:dyDescent="0.25">
      <c r="A129" s="19"/>
      <c r="B129" s="18"/>
      <c r="C129" s="18"/>
      <c r="D129" s="18"/>
    </row>
    <row r="130" spans="1:4" x14ac:dyDescent="0.25">
      <c r="A130" s="19"/>
      <c r="B130" s="18"/>
      <c r="C130" s="18"/>
      <c r="D130" s="18"/>
    </row>
    <row r="131" spans="1:4" x14ac:dyDescent="0.25">
      <c r="A131" s="19"/>
      <c r="B131" s="18"/>
      <c r="C131" s="18"/>
      <c r="D131" s="18"/>
    </row>
    <row r="132" spans="1:4" x14ac:dyDescent="0.25">
      <c r="A132" s="19"/>
      <c r="B132" s="18"/>
      <c r="C132" s="18"/>
      <c r="D132" s="18"/>
    </row>
    <row r="133" spans="1:4" x14ac:dyDescent="0.25">
      <c r="A133" s="19"/>
      <c r="B133" s="18"/>
      <c r="C133" s="18"/>
      <c r="D133" s="18"/>
    </row>
    <row r="134" spans="1:4" x14ac:dyDescent="0.25">
      <c r="A134" s="19"/>
      <c r="B134" s="18"/>
      <c r="C134" s="18"/>
      <c r="D134" s="18"/>
    </row>
    <row r="135" spans="1:4" x14ac:dyDescent="0.25">
      <c r="A135" s="19"/>
      <c r="B135" s="18"/>
      <c r="C135" s="18"/>
      <c r="D135" s="18"/>
    </row>
    <row r="136" spans="1:4" x14ac:dyDescent="0.25">
      <c r="A136" s="19"/>
      <c r="B136" s="18"/>
      <c r="C136" s="18"/>
      <c r="D136" s="18"/>
    </row>
    <row r="137" spans="1:4" x14ac:dyDescent="0.25">
      <c r="A137" s="19"/>
      <c r="B137" s="18"/>
      <c r="C137" s="18"/>
      <c r="D137" s="18"/>
    </row>
    <row r="138" spans="1:4" x14ac:dyDescent="0.25">
      <c r="A138" s="19"/>
      <c r="B138" s="18"/>
      <c r="C138" s="18"/>
      <c r="D138" s="18"/>
    </row>
    <row r="139" spans="1:4" x14ac:dyDescent="0.25">
      <c r="A139" s="19"/>
      <c r="B139" s="18"/>
      <c r="C139" s="18"/>
      <c r="D139" s="18"/>
    </row>
    <row r="140" spans="1:4" x14ac:dyDescent="0.25">
      <c r="A140" s="19"/>
      <c r="B140" s="18"/>
      <c r="C140" s="18"/>
      <c r="D140" s="18"/>
    </row>
    <row r="141" spans="1:4" x14ac:dyDescent="0.25">
      <c r="A141" s="19"/>
      <c r="B141" s="18"/>
      <c r="C141" s="18"/>
      <c r="D141" s="18"/>
    </row>
    <row r="142" spans="1:4" x14ac:dyDescent="0.25">
      <c r="A142" s="19"/>
      <c r="B142" s="18"/>
      <c r="C142" s="18"/>
      <c r="D142" s="18"/>
    </row>
    <row r="143" spans="1:4" x14ac:dyDescent="0.25">
      <c r="A143" s="19"/>
      <c r="B143" s="18"/>
      <c r="C143" s="18"/>
      <c r="D143" s="18"/>
    </row>
    <row r="144" spans="1:4" x14ac:dyDescent="0.25">
      <c r="A144" s="19"/>
      <c r="B144" s="18"/>
      <c r="C144" s="18"/>
      <c r="D144" s="18"/>
    </row>
    <row r="145" spans="1:4" x14ac:dyDescent="0.25">
      <c r="A145" s="19"/>
      <c r="B145" s="18"/>
      <c r="C145" s="18"/>
      <c r="D145" s="18"/>
    </row>
    <row r="146" spans="1:4" x14ac:dyDescent="0.25">
      <c r="A146" s="19"/>
      <c r="B146" s="18"/>
      <c r="C146" s="18"/>
      <c r="D146" s="18"/>
    </row>
    <row r="147" spans="1:4" x14ac:dyDescent="0.25">
      <c r="A147" s="19"/>
      <c r="B147" s="18"/>
      <c r="C147" s="18"/>
      <c r="D147" s="18"/>
    </row>
    <row r="148" spans="1:4" x14ac:dyDescent="0.25">
      <c r="A148" s="19"/>
      <c r="B148" s="18"/>
      <c r="C148" s="18"/>
      <c r="D148" s="18"/>
    </row>
    <row r="149" spans="1:4" x14ac:dyDescent="0.25">
      <c r="A149" s="19"/>
      <c r="B149" s="18"/>
      <c r="C149" s="18"/>
      <c r="D149" s="18"/>
    </row>
    <row r="150" spans="1:4" x14ac:dyDescent="0.25">
      <c r="A150" s="19"/>
      <c r="B150" s="18"/>
      <c r="C150" s="18"/>
      <c r="D150" s="18"/>
    </row>
    <row r="151" spans="1:4" x14ac:dyDescent="0.25">
      <c r="A151" s="19"/>
      <c r="B151" s="18"/>
      <c r="C151" s="18"/>
      <c r="D151" s="18"/>
    </row>
    <row r="152" spans="1:4" x14ac:dyDescent="0.25">
      <c r="A152" s="19"/>
      <c r="B152" s="18"/>
      <c r="C152" s="18"/>
      <c r="D152" s="18"/>
    </row>
    <row r="153" spans="1:4" x14ac:dyDescent="0.25">
      <c r="A153" s="19"/>
      <c r="B153" s="18"/>
      <c r="C153" s="18"/>
      <c r="D153" s="18"/>
    </row>
    <row r="154" spans="1:4" x14ac:dyDescent="0.25">
      <c r="A154" s="19"/>
      <c r="B154" s="18"/>
      <c r="C154" s="18"/>
      <c r="D154" s="18"/>
    </row>
    <row r="155" spans="1:4" x14ac:dyDescent="0.25">
      <c r="A155" s="19"/>
      <c r="B155" s="18"/>
      <c r="C155" s="18"/>
      <c r="D155" s="18"/>
    </row>
    <row r="156" spans="1:4" x14ac:dyDescent="0.25">
      <c r="A156" s="19"/>
      <c r="B156" s="18"/>
      <c r="C156" s="18"/>
      <c r="D156" s="18"/>
    </row>
    <row r="157" spans="1:4" x14ac:dyDescent="0.25">
      <c r="A157" s="19"/>
      <c r="B157" s="18"/>
      <c r="C157" s="18"/>
      <c r="D157" s="18"/>
    </row>
    <row r="158" spans="1:4" x14ac:dyDescent="0.25">
      <c r="A158" s="19"/>
      <c r="B158" s="18"/>
      <c r="C158" s="18"/>
      <c r="D158" s="18"/>
    </row>
    <row r="159" spans="1:4" x14ac:dyDescent="0.25">
      <c r="A159" s="19"/>
      <c r="B159" s="18"/>
      <c r="C159" s="18"/>
      <c r="D159" s="18"/>
    </row>
    <row r="160" spans="1:4" x14ac:dyDescent="0.25">
      <c r="A160" s="19"/>
      <c r="B160" s="18"/>
      <c r="C160" s="18"/>
      <c r="D160" s="18"/>
    </row>
    <row r="161" spans="1:4" x14ac:dyDescent="0.25">
      <c r="A161" s="19"/>
      <c r="B161" s="18"/>
      <c r="C161" s="18"/>
      <c r="D161" s="18"/>
    </row>
    <row r="162" spans="1:4" x14ac:dyDescent="0.25">
      <c r="A162" s="19"/>
      <c r="B162" s="18"/>
      <c r="C162" s="18"/>
      <c r="D162" s="18"/>
    </row>
    <row r="163" spans="1:4" x14ac:dyDescent="0.25">
      <c r="A163" s="19"/>
      <c r="B163" s="18"/>
      <c r="C163" s="18"/>
      <c r="D163" s="18"/>
    </row>
    <row r="164" spans="1:4" x14ac:dyDescent="0.25">
      <c r="A164" s="19"/>
      <c r="B164" s="18"/>
      <c r="C164" s="18"/>
      <c r="D164" s="18"/>
    </row>
    <row r="165" spans="1:4" x14ac:dyDescent="0.25">
      <c r="A165" s="19"/>
      <c r="B165" s="18"/>
      <c r="C165" s="18"/>
      <c r="D165" s="18"/>
    </row>
    <row r="166" spans="1:4" x14ac:dyDescent="0.25">
      <c r="A166" s="19"/>
      <c r="B166" s="18"/>
      <c r="C166" s="18"/>
      <c r="D166" s="18"/>
    </row>
    <row r="167" spans="1:4" x14ac:dyDescent="0.25">
      <c r="A167" s="19"/>
      <c r="B167" s="18"/>
      <c r="C167" s="18"/>
      <c r="D167" s="18"/>
    </row>
    <row r="168" spans="1:4" x14ac:dyDescent="0.25">
      <c r="A168" s="19"/>
      <c r="B168" s="18"/>
      <c r="C168" s="18"/>
      <c r="D168" s="18"/>
    </row>
    <row r="169" spans="1:4" x14ac:dyDescent="0.25">
      <c r="A169" s="19"/>
      <c r="B169" s="18"/>
      <c r="C169" s="18"/>
      <c r="D169" s="18"/>
    </row>
    <row r="170" spans="1:4" x14ac:dyDescent="0.25">
      <c r="A170" s="19"/>
      <c r="B170" s="18"/>
      <c r="C170" s="18"/>
      <c r="D170" s="18"/>
    </row>
    <row r="171" spans="1:4" x14ac:dyDescent="0.25">
      <c r="A171" s="19"/>
      <c r="B171" s="18"/>
      <c r="C171" s="18"/>
      <c r="D171" s="18"/>
    </row>
    <row r="172" spans="1:4" x14ac:dyDescent="0.25">
      <c r="A172" s="19"/>
      <c r="B172" s="18"/>
      <c r="C172" s="18"/>
      <c r="D172" s="18"/>
    </row>
    <row r="173" spans="1:4" x14ac:dyDescent="0.25">
      <c r="A173" s="19"/>
      <c r="B173" s="18"/>
      <c r="C173" s="18"/>
      <c r="D173" s="18"/>
    </row>
    <row r="174" spans="1:4" x14ac:dyDescent="0.25">
      <c r="A174" s="19"/>
      <c r="B174" s="18"/>
      <c r="C174" s="18"/>
      <c r="D174" s="18"/>
    </row>
    <row r="175" spans="1:4" x14ac:dyDescent="0.25">
      <c r="A175" s="19"/>
      <c r="B175" s="18"/>
      <c r="C175" s="18"/>
      <c r="D175" s="18"/>
    </row>
    <row r="176" spans="1:4" x14ac:dyDescent="0.25">
      <c r="A176" s="19"/>
      <c r="B176" s="18"/>
      <c r="C176" s="18"/>
      <c r="D176" s="18"/>
    </row>
    <row r="177" spans="1:4" x14ac:dyDescent="0.25">
      <c r="A177" s="19"/>
      <c r="B177" s="18"/>
      <c r="C177" s="18"/>
      <c r="D177" s="18"/>
    </row>
    <row r="178" spans="1:4" x14ac:dyDescent="0.25">
      <c r="A178" s="19"/>
      <c r="B178" s="18"/>
      <c r="C178" s="18"/>
      <c r="D178" s="18"/>
    </row>
    <row r="179" spans="1:4" x14ac:dyDescent="0.25">
      <c r="A179" s="19"/>
      <c r="B179" s="18"/>
      <c r="C179" s="18"/>
      <c r="D179" s="18"/>
    </row>
    <row r="180" spans="1:4" x14ac:dyDescent="0.25">
      <c r="A180" s="19"/>
      <c r="B180" s="18"/>
      <c r="C180" s="18"/>
      <c r="D180" s="18"/>
    </row>
    <row r="181" spans="1:4" x14ac:dyDescent="0.25">
      <c r="A181" s="19"/>
      <c r="B181" s="18"/>
      <c r="C181" s="18"/>
      <c r="D181" s="18"/>
    </row>
    <row r="182" spans="1:4" x14ac:dyDescent="0.25">
      <c r="A182" s="19"/>
      <c r="B182" s="18"/>
      <c r="C182" s="18"/>
      <c r="D182" s="18"/>
    </row>
    <row r="183" spans="1:4" x14ac:dyDescent="0.25">
      <c r="A183" s="19"/>
      <c r="B183" s="18"/>
      <c r="C183" s="18"/>
      <c r="D183" s="18"/>
    </row>
    <row r="184" spans="1:4" x14ac:dyDescent="0.25">
      <c r="A184" s="19"/>
      <c r="B184" s="18"/>
      <c r="C184" s="18"/>
      <c r="D184" s="18"/>
    </row>
    <row r="185" spans="1:4" x14ac:dyDescent="0.25">
      <c r="A185" s="19"/>
      <c r="B185" s="18"/>
      <c r="C185" s="18"/>
      <c r="D185" s="18"/>
    </row>
    <row r="186" spans="1:4" x14ac:dyDescent="0.25">
      <c r="A186" s="19"/>
      <c r="B186" s="18"/>
      <c r="C186" s="18"/>
      <c r="D186" s="18"/>
    </row>
    <row r="187" spans="1:4" x14ac:dyDescent="0.25">
      <c r="A187" s="19"/>
      <c r="B187" s="18"/>
      <c r="C187" s="18"/>
      <c r="D187" s="18"/>
    </row>
    <row r="188" spans="1:4" x14ac:dyDescent="0.25">
      <c r="A188" s="19"/>
      <c r="B188" s="18"/>
      <c r="C188" s="18"/>
      <c r="D188" s="18"/>
    </row>
    <row r="189" spans="1:4" x14ac:dyDescent="0.25">
      <c r="A189" s="19"/>
      <c r="B189" s="18"/>
      <c r="C189" s="18"/>
      <c r="D189" s="18"/>
    </row>
    <row r="190" spans="1:4" x14ac:dyDescent="0.25">
      <c r="A190" s="19"/>
      <c r="B190" s="18"/>
      <c r="C190" s="18"/>
      <c r="D190" s="18"/>
    </row>
    <row r="191" spans="1:4" x14ac:dyDescent="0.25">
      <c r="A191" s="19"/>
      <c r="B191" s="18"/>
      <c r="C191" s="18"/>
      <c r="D191" s="18"/>
    </row>
    <row r="192" spans="1:4" x14ac:dyDescent="0.25">
      <c r="A192" s="19"/>
      <c r="B192" s="18"/>
      <c r="C192" s="18"/>
      <c r="D192" s="18"/>
    </row>
    <row r="193" spans="1:4" x14ac:dyDescent="0.25">
      <c r="A193" s="19"/>
      <c r="B193" s="18"/>
      <c r="C193" s="18"/>
      <c r="D193" s="18"/>
    </row>
    <row r="194" spans="1:4" x14ac:dyDescent="0.25">
      <c r="A194" s="19"/>
      <c r="B194" s="18"/>
      <c r="C194" s="18"/>
      <c r="D194" s="18"/>
    </row>
    <row r="195" spans="1:4" x14ac:dyDescent="0.25">
      <c r="A195" s="19"/>
      <c r="B195" s="18"/>
      <c r="C195" s="18"/>
      <c r="D195" s="18"/>
    </row>
    <row r="196" spans="1:4" x14ac:dyDescent="0.25">
      <c r="A196" s="19"/>
      <c r="B196" s="18"/>
      <c r="C196" s="18"/>
      <c r="D196" s="18"/>
    </row>
    <row r="197" spans="1:4" x14ac:dyDescent="0.25">
      <c r="A197" s="19"/>
      <c r="B197" s="18"/>
      <c r="C197" s="18"/>
      <c r="D197" s="18"/>
    </row>
    <row r="198" spans="1:4" x14ac:dyDescent="0.25">
      <c r="A198" s="19"/>
      <c r="B198" s="18"/>
      <c r="C198" s="18"/>
      <c r="D198" s="18"/>
    </row>
    <row r="199" spans="1:4" x14ac:dyDescent="0.25">
      <c r="A199" s="19"/>
      <c r="B199" s="18"/>
      <c r="C199" s="18"/>
      <c r="D199" s="18"/>
    </row>
    <row r="200" spans="1:4" x14ac:dyDescent="0.25">
      <c r="A200" s="19"/>
      <c r="B200" s="18"/>
      <c r="C200" s="18"/>
      <c r="D200" s="18"/>
    </row>
    <row r="201" spans="1:4" x14ac:dyDescent="0.25">
      <c r="A201" s="19"/>
      <c r="B201" s="18"/>
      <c r="C201" s="18"/>
      <c r="D201" s="1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/>
  <dimension ref="A1:G201"/>
  <sheetViews>
    <sheetView zoomScaleNormal="100" workbookViewId="0">
      <selection activeCell="C29" sqref="C29"/>
    </sheetView>
  </sheetViews>
  <sheetFormatPr defaultColWidth="8.88671875" defaultRowHeight="13.8" x14ac:dyDescent="0.25"/>
  <cols>
    <col min="1" max="1" width="17" style="4" bestFit="1" customWidth="1"/>
    <col min="2" max="2" width="19" style="4" bestFit="1" customWidth="1"/>
    <col min="3" max="3" width="18.6640625" style="4" customWidth="1"/>
    <col min="4" max="4" width="18.88671875" style="4" customWidth="1"/>
    <col min="5" max="5" width="15.88671875" style="4" customWidth="1"/>
    <col min="6" max="6" width="15.33203125" style="4" customWidth="1"/>
    <col min="7" max="7" width="12.33203125" style="4" customWidth="1"/>
    <col min="8" max="16384" width="8.88671875" style="4"/>
  </cols>
  <sheetData>
    <row r="1" spans="1:7" s="1" customFormat="1" ht="37.200000000000003" customHeight="1" x14ac:dyDescent="0.2">
      <c r="A1" s="65" t="s">
        <v>115</v>
      </c>
      <c r="B1" s="10" t="s">
        <v>95</v>
      </c>
    </row>
    <row r="2" spans="1:7" s="1" customFormat="1" ht="32.4" customHeight="1" x14ac:dyDescent="0.2">
      <c r="A2" s="66" t="s">
        <v>113</v>
      </c>
      <c r="B2" s="11"/>
    </row>
    <row r="3" spans="1:7" ht="14.25" x14ac:dyDescent="0.2">
      <c r="A3" s="2"/>
      <c r="B3" s="3"/>
      <c r="C3" s="3"/>
      <c r="D3" s="3"/>
    </row>
    <row r="4" spans="1:7" x14ac:dyDescent="0.25">
      <c r="A4" s="5"/>
      <c r="B4" s="6" t="s">
        <v>0</v>
      </c>
      <c r="C4" s="6" t="s">
        <v>1</v>
      </c>
      <c r="D4" s="6" t="s">
        <v>5</v>
      </c>
      <c r="E4" s="6" t="s">
        <v>2</v>
      </c>
      <c r="F4" s="6" t="s">
        <v>3</v>
      </c>
      <c r="G4" s="7" t="s">
        <v>4</v>
      </c>
    </row>
    <row r="5" spans="1:7" ht="14.25" x14ac:dyDescent="0.2">
      <c r="A5" s="9">
        <v>1990</v>
      </c>
      <c r="B5" s="8">
        <v>30.7</v>
      </c>
      <c r="C5" s="8">
        <v>12.6</v>
      </c>
      <c r="D5" s="8">
        <v>2.2999999999999998</v>
      </c>
      <c r="E5" s="8">
        <v>12</v>
      </c>
      <c r="F5" s="8">
        <v>13.2</v>
      </c>
      <c r="G5" s="8">
        <v>6.5</v>
      </c>
    </row>
    <row r="6" spans="1:7" ht="14.25" x14ac:dyDescent="0.2">
      <c r="A6" s="9">
        <v>2018</v>
      </c>
      <c r="B6" s="8">
        <v>10.8</v>
      </c>
      <c r="C6" s="8">
        <v>9.6</v>
      </c>
      <c r="D6" s="8">
        <v>2.7</v>
      </c>
      <c r="E6" s="8">
        <v>13.9</v>
      </c>
      <c r="F6" s="8">
        <v>11</v>
      </c>
      <c r="G6" s="8">
        <v>6.6</v>
      </c>
    </row>
    <row r="7" spans="1:7" ht="14.25" x14ac:dyDescent="0.2">
      <c r="A7" s="9">
        <v>2030</v>
      </c>
      <c r="B7" s="8">
        <v>2.2999999999999998</v>
      </c>
      <c r="C7" s="8">
        <v>8.6</v>
      </c>
      <c r="D7" s="8">
        <v>2.2999999999999998</v>
      </c>
      <c r="E7" s="8">
        <v>13.7</v>
      </c>
      <c r="F7" s="8">
        <v>10.8</v>
      </c>
      <c r="G7" s="8">
        <v>5.3</v>
      </c>
    </row>
    <row r="8" spans="1:7" ht="14.25" x14ac:dyDescent="0.2">
      <c r="A8" s="9"/>
      <c r="B8" s="8"/>
      <c r="C8" s="8"/>
      <c r="D8" s="8"/>
      <c r="E8" s="8"/>
      <c r="F8" s="8"/>
      <c r="G8" s="8"/>
    </row>
    <row r="9" spans="1:7" ht="14.25" x14ac:dyDescent="0.2">
      <c r="A9" s="9"/>
      <c r="B9" s="8"/>
      <c r="C9" s="8"/>
      <c r="D9" s="8"/>
      <c r="E9" s="8"/>
      <c r="F9" s="8"/>
      <c r="G9" s="8"/>
    </row>
    <row r="10" spans="1:7" ht="14.25" x14ac:dyDescent="0.2">
      <c r="A10" s="9"/>
      <c r="B10" s="8"/>
      <c r="C10" s="8"/>
      <c r="D10" s="8"/>
      <c r="E10" s="8"/>
      <c r="F10" s="8"/>
      <c r="G10" s="8"/>
    </row>
    <row r="11" spans="1:7" ht="14.25" x14ac:dyDescent="0.2">
      <c r="A11" s="9"/>
      <c r="B11" s="8"/>
      <c r="C11" s="8"/>
      <c r="D11" s="8"/>
      <c r="E11" s="8"/>
      <c r="F11" s="8"/>
      <c r="G11" s="8"/>
    </row>
    <row r="12" spans="1:7" ht="14.25" x14ac:dyDescent="0.2">
      <c r="A12" s="9"/>
      <c r="B12" s="8"/>
      <c r="C12" s="8"/>
      <c r="D12" s="8"/>
      <c r="E12" s="8"/>
      <c r="F12" s="8"/>
      <c r="G12" s="8"/>
    </row>
    <row r="13" spans="1:7" ht="14.25" x14ac:dyDescent="0.2">
      <c r="A13" s="9"/>
      <c r="B13" s="8"/>
      <c r="C13" s="8"/>
      <c r="D13" s="8"/>
      <c r="E13" s="8"/>
      <c r="F13" s="8"/>
      <c r="G13" s="8"/>
    </row>
    <row r="14" spans="1:7" ht="14.25" x14ac:dyDescent="0.2">
      <c r="A14" s="9"/>
      <c r="B14" s="8"/>
      <c r="C14" s="8"/>
      <c r="D14" s="8"/>
      <c r="E14" s="8"/>
      <c r="F14" s="8"/>
      <c r="G14" s="8"/>
    </row>
    <row r="15" spans="1:7" ht="14.25" x14ac:dyDescent="0.2">
      <c r="A15" s="9"/>
      <c r="B15" s="8"/>
      <c r="C15" s="8"/>
      <c r="D15" s="8"/>
      <c r="E15" s="8"/>
      <c r="F15" s="8"/>
      <c r="G15" s="8"/>
    </row>
    <row r="16" spans="1:7" ht="14.25" x14ac:dyDescent="0.2">
      <c r="A16" s="9"/>
      <c r="B16" s="8"/>
      <c r="C16" s="8"/>
      <c r="D16" s="8"/>
      <c r="E16" s="8"/>
      <c r="F16" s="8"/>
      <c r="G16" s="8"/>
    </row>
    <row r="17" spans="1:7" ht="14.25" x14ac:dyDescent="0.2">
      <c r="A17" s="9"/>
      <c r="B17" s="8"/>
      <c r="C17" s="8"/>
      <c r="D17" s="8"/>
      <c r="E17" s="8"/>
      <c r="F17" s="8"/>
      <c r="G17" s="8"/>
    </row>
    <row r="18" spans="1:7" ht="14.25" x14ac:dyDescent="0.2">
      <c r="A18" s="9"/>
      <c r="B18" s="8"/>
      <c r="C18" s="8"/>
      <c r="D18" s="8"/>
      <c r="E18" s="8"/>
      <c r="F18" s="8"/>
      <c r="G18" s="8"/>
    </row>
    <row r="19" spans="1:7" ht="14.25" x14ac:dyDescent="0.2">
      <c r="A19" s="9"/>
      <c r="B19" s="8"/>
      <c r="C19" s="8"/>
      <c r="D19" s="8"/>
      <c r="E19" s="8"/>
      <c r="F19" s="8"/>
      <c r="G19" s="8"/>
    </row>
    <row r="20" spans="1:7" ht="14.25" x14ac:dyDescent="0.2">
      <c r="A20" s="9"/>
      <c r="B20" s="8"/>
      <c r="C20" s="8"/>
      <c r="D20" s="8"/>
      <c r="E20" s="8"/>
      <c r="F20" s="8"/>
      <c r="G20" s="8"/>
    </row>
    <row r="21" spans="1:7" ht="14.25" x14ac:dyDescent="0.2">
      <c r="A21" s="9"/>
      <c r="B21" s="8"/>
      <c r="C21" s="8"/>
      <c r="D21" s="8"/>
      <c r="E21" s="8"/>
      <c r="F21" s="8"/>
      <c r="G21" s="8"/>
    </row>
    <row r="22" spans="1:7" ht="14.25" x14ac:dyDescent="0.2">
      <c r="A22" s="9"/>
      <c r="B22" s="8"/>
      <c r="C22" s="8"/>
      <c r="D22" s="8"/>
      <c r="E22" s="8"/>
      <c r="F22" s="8"/>
      <c r="G22" s="8"/>
    </row>
    <row r="23" spans="1:7" ht="14.25" x14ac:dyDescent="0.2">
      <c r="A23" s="9"/>
      <c r="B23" s="8"/>
      <c r="C23" s="8"/>
      <c r="D23" s="8"/>
      <c r="E23" s="8"/>
      <c r="F23" s="8"/>
      <c r="G23" s="8"/>
    </row>
    <row r="24" spans="1:7" ht="14.25" x14ac:dyDescent="0.2">
      <c r="A24" s="9"/>
      <c r="B24" s="8"/>
      <c r="C24" s="8"/>
      <c r="D24" s="8"/>
      <c r="E24" s="8"/>
      <c r="F24" s="8"/>
      <c r="G24" s="8"/>
    </row>
    <row r="25" spans="1:7" ht="14.25" x14ac:dyDescent="0.2">
      <c r="A25" s="9"/>
      <c r="B25" s="8"/>
      <c r="C25" s="8"/>
      <c r="D25" s="8"/>
      <c r="E25" s="8"/>
      <c r="F25" s="8"/>
      <c r="G25" s="8"/>
    </row>
    <row r="26" spans="1:7" ht="14.25" x14ac:dyDescent="0.2">
      <c r="A26" s="9"/>
      <c r="B26" s="8"/>
      <c r="C26" s="8"/>
      <c r="D26" s="8"/>
      <c r="E26" s="8"/>
      <c r="F26" s="8"/>
      <c r="G26" s="8"/>
    </row>
    <row r="27" spans="1:7" ht="14.25" x14ac:dyDescent="0.2">
      <c r="A27" s="9"/>
      <c r="B27" s="8"/>
      <c r="C27" s="8"/>
      <c r="D27" s="8"/>
      <c r="E27" s="8"/>
      <c r="F27" s="8"/>
      <c r="G27" s="8"/>
    </row>
    <row r="28" spans="1:7" ht="14.25" x14ac:dyDescent="0.2">
      <c r="A28" s="9"/>
      <c r="B28" s="8"/>
      <c r="C28" s="8"/>
      <c r="D28" s="8"/>
      <c r="E28" s="8"/>
      <c r="F28" s="8"/>
      <c r="G28" s="8"/>
    </row>
    <row r="29" spans="1:7" ht="14.25" x14ac:dyDescent="0.2">
      <c r="A29" s="9"/>
      <c r="B29" s="8"/>
      <c r="C29" s="8"/>
      <c r="D29" s="8"/>
      <c r="E29" s="8"/>
      <c r="F29" s="8"/>
      <c r="G29" s="8"/>
    </row>
    <row r="30" spans="1:7" ht="14.25" x14ac:dyDescent="0.2">
      <c r="A30" s="9"/>
      <c r="B30" s="8"/>
      <c r="C30" s="8"/>
      <c r="D30" s="8"/>
      <c r="E30" s="8"/>
      <c r="F30" s="8"/>
      <c r="G30" s="8"/>
    </row>
    <row r="31" spans="1:7" ht="14.25" x14ac:dyDescent="0.2">
      <c r="A31" s="9"/>
      <c r="B31" s="8"/>
      <c r="C31" s="8"/>
      <c r="D31" s="8"/>
      <c r="E31" s="8"/>
      <c r="F31" s="8"/>
      <c r="G31" s="8"/>
    </row>
    <row r="32" spans="1:7" x14ac:dyDescent="0.25">
      <c r="A32" s="9"/>
      <c r="B32" s="8"/>
      <c r="C32" s="8"/>
      <c r="D32" s="8"/>
      <c r="E32" s="8"/>
      <c r="F32" s="8"/>
      <c r="G32" s="8"/>
    </row>
    <row r="33" spans="1:7" x14ac:dyDescent="0.25">
      <c r="A33" s="9"/>
      <c r="B33" s="8"/>
      <c r="C33" s="8"/>
      <c r="D33" s="8"/>
      <c r="E33" s="8"/>
      <c r="F33" s="8"/>
      <c r="G33" s="8"/>
    </row>
    <row r="34" spans="1:7" x14ac:dyDescent="0.25">
      <c r="A34" s="9"/>
      <c r="B34" s="8"/>
      <c r="C34" s="8"/>
      <c r="D34" s="8"/>
      <c r="E34" s="8"/>
      <c r="F34" s="8"/>
      <c r="G34" s="8"/>
    </row>
    <row r="35" spans="1:7" x14ac:dyDescent="0.25">
      <c r="A35" s="9"/>
      <c r="B35" s="8"/>
      <c r="C35" s="8"/>
      <c r="D35" s="8"/>
      <c r="E35" s="8"/>
      <c r="F35" s="8"/>
      <c r="G35" s="8"/>
    </row>
    <row r="36" spans="1:7" x14ac:dyDescent="0.25">
      <c r="A36" s="9"/>
      <c r="B36" s="8"/>
      <c r="C36" s="8"/>
      <c r="D36" s="8"/>
      <c r="E36" s="8"/>
      <c r="F36" s="8"/>
      <c r="G36" s="8"/>
    </row>
    <row r="37" spans="1:7" x14ac:dyDescent="0.25">
      <c r="A37" s="9"/>
      <c r="B37" s="8"/>
      <c r="C37" s="8"/>
      <c r="D37" s="8"/>
      <c r="E37" s="8"/>
      <c r="F37" s="8"/>
      <c r="G37" s="8"/>
    </row>
    <row r="38" spans="1:7" x14ac:dyDescent="0.25">
      <c r="A38" s="9"/>
      <c r="B38" s="8"/>
      <c r="C38" s="8"/>
      <c r="D38" s="8"/>
      <c r="E38" s="8"/>
      <c r="F38" s="8"/>
      <c r="G38" s="8"/>
    </row>
    <row r="39" spans="1:7" x14ac:dyDescent="0.25">
      <c r="A39" s="9"/>
      <c r="B39" s="8"/>
      <c r="C39" s="8"/>
      <c r="D39" s="8"/>
      <c r="E39" s="8"/>
      <c r="F39" s="8"/>
      <c r="G39" s="8"/>
    </row>
    <row r="40" spans="1:7" x14ac:dyDescent="0.25">
      <c r="A40" s="9"/>
      <c r="B40" s="8"/>
      <c r="C40" s="8"/>
      <c r="D40" s="8"/>
      <c r="E40" s="8"/>
      <c r="F40" s="8"/>
      <c r="G40" s="8"/>
    </row>
    <row r="41" spans="1:7" x14ac:dyDescent="0.25">
      <c r="A41" s="9"/>
      <c r="B41" s="8"/>
      <c r="C41" s="8"/>
      <c r="D41" s="8"/>
      <c r="E41" s="8"/>
      <c r="F41" s="8"/>
      <c r="G41" s="8"/>
    </row>
    <row r="42" spans="1:7" x14ac:dyDescent="0.25">
      <c r="A42" s="9"/>
      <c r="B42" s="8"/>
      <c r="C42" s="8"/>
      <c r="D42" s="8"/>
      <c r="E42" s="8"/>
      <c r="F42" s="8"/>
      <c r="G42" s="8"/>
    </row>
    <row r="43" spans="1:7" x14ac:dyDescent="0.25">
      <c r="A43" s="9"/>
      <c r="B43" s="8"/>
      <c r="C43" s="8"/>
      <c r="D43" s="8"/>
      <c r="E43" s="8"/>
      <c r="F43" s="8"/>
      <c r="G43" s="8"/>
    </row>
    <row r="44" spans="1:7" x14ac:dyDescent="0.25">
      <c r="A44" s="9"/>
      <c r="B44" s="8"/>
      <c r="C44" s="8"/>
      <c r="D44" s="8"/>
      <c r="E44" s="8"/>
      <c r="F44" s="8"/>
      <c r="G44" s="8"/>
    </row>
    <row r="45" spans="1:7" x14ac:dyDescent="0.25">
      <c r="A45" s="9"/>
      <c r="B45" s="8"/>
      <c r="C45" s="8"/>
      <c r="D45" s="8"/>
      <c r="E45" s="8"/>
      <c r="F45" s="8"/>
      <c r="G45" s="8"/>
    </row>
    <row r="46" spans="1:7" x14ac:dyDescent="0.25">
      <c r="A46" s="9"/>
      <c r="B46" s="8"/>
      <c r="C46" s="8"/>
      <c r="D46" s="8"/>
      <c r="E46" s="8"/>
      <c r="F46" s="8"/>
      <c r="G46" s="8"/>
    </row>
    <row r="47" spans="1:7" x14ac:dyDescent="0.25">
      <c r="A47" s="9"/>
      <c r="B47" s="8"/>
      <c r="C47" s="8"/>
      <c r="D47" s="8"/>
      <c r="E47" s="8"/>
      <c r="F47" s="8"/>
      <c r="G47" s="8"/>
    </row>
    <row r="48" spans="1:7" x14ac:dyDescent="0.25">
      <c r="A48" s="9"/>
      <c r="B48" s="8"/>
      <c r="C48" s="8"/>
      <c r="D48" s="8"/>
      <c r="E48" s="8"/>
      <c r="F48" s="8"/>
      <c r="G48" s="8"/>
    </row>
    <row r="49" spans="1:7" x14ac:dyDescent="0.25">
      <c r="A49" s="9"/>
      <c r="B49" s="8"/>
      <c r="C49" s="8"/>
      <c r="D49" s="8"/>
      <c r="E49" s="8"/>
      <c r="F49" s="8"/>
      <c r="G49" s="8"/>
    </row>
    <row r="50" spans="1:7" x14ac:dyDescent="0.25">
      <c r="A50" s="9"/>
      <c r="B50" s="8"/>
      <c r="C50" s="8"/>
      <c r="D50" s="8"/>
      <c r="E50" s="8"/>
      <c r="F50" s="8"/>
      <c r="G50" s="8"/>
    </row>
    <row r="51" spans="1:7" x14ac:dyDescent="0.25">
      <c r="A51" s="9"/>
      <c r="B51" s="8"/>
      <c r="C51" s="8"/>
      <c r="D51" s="8"/>
      <c r="E51" s="8"/>
      <c r="F51" s="8"/>
      <c r="G51" s="8"/>
    </row>
    <row r="52" spans="1:7" x14ac:dyDescent="0.25">
      <c r="A52" s="9"/>
      <c r="B52" s="8"/>
      <c r="C52" s="8"/>
      <c r="D52" s="8"/>
      <c r="E52" s="8"/>
      <c r="F52" s="8"/>
      <c r="G52" s="8"/>
    </row>
    <row r="53" spans="1:7" x14ac:dyDescent="0.25">
      <c r="A53" s="9"/>
      <c r="B53" s="8"/>
      <c r="C53" s="8"/>
      <c r="D53" s="8"/>
      <c r="E53" s="8"/>
      <c r="F53" s="8"/>
      <c r="G53" s="8"/>
    </row>
    <row r="54" spans="1:7" x14ac:dyDescent="0.25">
      <c r="A54" s="9"/>
      <c r="B54" s="8"/>
      <c r="C54" s="8"/>
      <c r="D54" s="8"/>
      <c r="E54" s="8"/>
      <c r="F54" s="8"/>
      <c r="G54" s="8"/>
    </row>
    <row r="55" spans="1:7" x14ac:dyDescent="0.25">
      <c r="A55" s="9"/>
      <c r="B55" s="8"/>
      <c r="C55" s="8"/>
      <c r="D55" s="8"/>
    </row>
    <row r="56" spans="1:7" x14ac:dyDescent="0.25">
      <c r="A56" s="9"/>
      <c r="B56" s="8"/>
      <c r="C56" s="8"/>
      <c r="D56" s="8"/>
    </row>
    <row r="57" spans="1:7" x14ac:dyDescent="0.25">
      <c r="A57" s="9"/>
      <c r="B57" s="8"/>
      <c r="C57" s="8"/>
      <c r="D57" s="8"/>
    </row>
    <row r="58" spans="1:7" x14ac:dyDescent="0.25">
      <c r="A58" s="9"/>
      <c r="B58" s="8"/>
      <c r="C58" s="8"/>
      <c r="D58" s="8"/>
    </row>
    <row r="59" spans="1:7" x14ac:dyDescent="0.25">
      <c r="A59" s="9"/>
      <c r="B59" s="8"/>
      <c r="C59" s="8"/>
      <c r="D59" s="8"/>
    </row>
    <row r="60" spans="1:7" x14ac:dyDescent="0.25">
      <c r="A60" s="9"/>
      <c r="B60" s="8"/>
      <c r="C60" s="8"/>
      <c r="D60" s="8"/>
    </row>
    <row r="61" spans="1:7" x14ac:dyDescent="0.25">
      <c r="A61" s="9"/>
      <c r="B61" s="8"/>
      <c r="C61" s="8"/>
      <c r="D61" s="8"/>
    </row>
    <row r="62" spans="1:7" x14ac:dyDescent="0.25">
      <c r="A62" s="9"/>
      <c r="B62" s="8"/>
      <c r="C62" s="8"/>
      <c r="D62" s="8"/>
    </row>
    <row r="63" spans="1:7" x14ac:dyDescent="0.25">
      <c r="A63" s="9"/>
      <c r="B63" s="8"/>
      <c r="C63" s="8"/>
      <c r="D63" s="8"/>
    </row>
    <row r="64" spans="1:7" x14ac:dyDescent="0.25">
      <c r="A64" s="9"/>
      <c r="B64" s="8"/>
      <c r="C64" s="8"/>
      <c r="D64" s="8"/>
    </row>
    <row r="65" spans="1:4" x14ac:dyDescent="0.25">
      <c r="A65" s="9"/>
      <c r="B65" s="8"/>
      <c r="C65" s="8"/>
      <c r="D65" s="8"/>
    </row>
    <row r="66" spans="1:4" x14ac:dyDescent="0.25">
      <c r="A66" s="9"/>
      <c r="B66" s="8"/>
      <c r="C66" s="8"/>
      <c r="D66" s="8"/>
    </row>
    <row r="67" spans="1:4" x14ac:dyDescent="0.25">
      <c r="A67" s="9"/>
      <c r="B67" s="8"/>
      <c r="C67" s="8"/>
      <c r="D67" s="8"/>
    </row>
    <row r="68" spans="1:4" x14ac:dyDescent="0.25">
      <c r="A68" s="9"/>
      <c r="B68" s="8"/>
      <c r="C68" s="8"/>
      <c r="D68" s="8"/>
    </row>
    <row r="69" spans="1:4" x14ac:dyDescent="0.25">
      <c r="A69" s="9"/>
      <c r="B69" s="8"/>
      <c r="C69" s="8"/>
      <c r="D69" s="8"/>
    </row>
    <row r="70" spans="1:4" x14ac:dyDescent="0.25">
      <c r="A70" s="9"/>
      <c r="B70" s="8"/>
      <c r="C70" s="8"/>
      <c r="D70" s="8"/>
    </row>
    <row r="71" spans="1:4" x14ac:dyDescent="0.25">
      <c r="A71" s="9"/>
      <c r="B71" s="8"/>
      <c r="C71" s="8"/>
      <c r="D71" s="8"/>
    </row>
    <row r="72" spans="1:4" x14ac:dyDescent="0.25">
      <c r="A72" s="9"/>
      <c r="B72" s="8"/>
      <c r="C72" s="8"/>
      <c r="D72" s="8"/>
    </row>
    <row r="73" spans="1:4" x14ac:dyDescent="0.25">
      <c r="A73" s="9"/>
      <c r="B73" s="8"/>
      <c r="C73" s="8"/>
      <c r="D73" s="8"/>
    </row>
    <row r="74" spans="1:4" x14ac:dyDescent="0.25">
      <c r="A74" s="9"/>
      <c r="B74" s="8"/>
      <c r="C74" s="8"/>
      <c r="D74" s="8"/>
    </row>
    <row r="75" spans="1:4" x14ac:dyDescent="0.25">
      <c r="A75" s="9"/>
      <c r="B75" s="8"/>
      <c r="C75" s="8"/>
      <c r="D75" s="8"/>
    </row>
    <row r="76" spans="1:4" x14ac:dyDescent="0.25">
      <c r="A76" s="9"/>
      <c r="B76" s="8"/>
      <c r="C76" s="8"/>
      <c r="D76" s="8"/>
    </row>
    <row r="77" spans="1:4" x14ac:dyDescent="0.25">
      <c r="A77" s="9"/>
      <c r="B77" s="8"/>
      <c r="C77" s="8"/>
      <c r="D77" s="8"/>
    </row>
    <row r="78" spans="1:4" x14ac:dyDescent="0.25">
      <c r="A78" s="9"/>
      <c r="B78" s="8"/>
      <c r="C78" s="8"/>
      <c r="D78" s="8"/>
    </row>
    <row r="79" spans="1:4" x14ac:dyDescent="0.25">
      <c r="A79" s="9"/>
      <c r="B79" s="8"/>
      <c r="C79" s="8"/>
      <c r="D79" s="8"/>
    </row>
    <row r="80" spans="1:4" x14ac:dyDescent="0.25">
      <c r="A80" s="9"/>
      <c r="B80" s="8"/>
      <c r="C80" s="8"/>
      <c r="D80" s="8"/>
    </row>
    <row r="81" spans="1:4" x14ac:dyDescent="0.25">
      <c r="A81" s="9"/>
      <c r="B81" s="8"/>
      <c r="C81" s="8"/>
      <c r="D81" s="8"/>
    </row>
    <row r="82" spans="1:4" x14ac:dyDescent="0.25">
      <c r="A82" s="9"/>
      <c r="B82" s="8"/>
      <c r="C82" s="8"/>
      <c r="D82" s="8"/>
    </row>
    <row r="83" spans="1:4" x14ac:dyDescent="0.25">
      <c r="A83" s="9"/>
      <c r="B83" s="8"/>
      <c r="C83" s="8"/>
      <c r="D83" s="8"/>
    </row>
    <row r="84" spans="1:4" x14ac:dyDescent="0.25">
      <c r="A84" s="9"/>
      <c r="B84" s="8"/>
      <c r="C84" s="8"/>
      <c r="D84" s="8"/>
    </row>
    <row r="85" spans="1:4" x14ac:dyDescent="0.25">
      <c r="A85" s="9"/>
      <c r="B85" s="8"/>
      <c r="C85" s="8"/>
      <c r="D85" s="8"/>
    </row>
    <row r="86" spans="1:4" x14ac:dyDescent="0.25">
      <c r="A86" s="9"/>
      <c r="B86" s="8"/>
      <c r="C86" s="8"/>
      <c r="D86" s="8"/>
    </row>
    <row r="87" spans="1:4" x14ac:dyDescent="0.25">
      <c r="A87" s="9"/>
      <c r="B87" s="8"/>
      <c r="C87" s="8"/>
      <c r="D87" s="8"/>
    </row>
    <row r="88" spans="1:4" x14ac:dyDescent="0.25">
      <c r="A88" s="9"/>
      <c r="B88" s="8"/>
      <c r="C88" s="8"/>
      <c r="D88" s="8"/>
    </row>
    <row r="89" spans="1:4" x14ac:dyDescent="0.25">
      <c r="A89" s="9"/>
      <c r="B89" s="8"/>
      <c r="C89" s="8"/>
      <c r="D89" s="8"/>
    </row>
    <row r="90" spans="1:4" x14ac:dyDescent="0.25">
      <c r="A90" s="9"/>
      <c r="B90" s="8"/>
      <c r="C90" s="8"/>
      <c r="D90" s="8"/>
    </row>
    <row r="91" spans="1:4" x14ac:dyDescent="0.25">
      <c r="A91" s="9"/>
      <c r="B91" s="8"/>
      <c r="C91" s="8"/>
      <c r="D91" s="8"/>
    </row>
    <row r="92" spans="1:4" x14ac:dyDescent="0.25">
      <c r="A92" s="9"/>
      <c r="B92" s="8"/>
      <c r="C92" s="8"/>
      <c r="D92" s="8"/>
    </row>
    <row r="93" spans="1:4" x14ac:dyDescent="0.25">
      <c r="A93" s="9"/>
      <c r="B93" s="8"/>
      <c r="C93" s="8"/>
      <c r="D93" s="8"/>
    </row>
    <row r="94" spans="1:4" x14ac:dyDescent="0.25">
      <c r="A94" s="9"/>
      <c r="B94" s="8"/>
      <c r="C94" s="8"/>
      <c r="D94" s="8"/>
    </row>
    <row r="95" spans="1:4" x14ac:dyDescent="0.25">
      <c r="A95" s="9"/>
      <c r="B95" s="8"/>
      <c r="C95" s="8"/>
      <c r="D95" s="8"/>
    </row>
    <row r="96" spans="1:4" x14ac:dyDescent="0.25">
      <c r="A96" s="9"/>
      <c r="B96" s="8"/>
      <c r="C96" s="8"/>
      <c r="D96" s="8"/>
    </row>
    <row r="97" spans="1:4" x14ac:dyDescent="0.25">
      <c r="A97" s="9"/>
      <c r="B97" s="8"/>
      <c r="C97" s="8"/>
      <c r="D97" s="8"/>
    </row>
    <row r="98" spans="1:4" x14ac:dyDescent="0.25">
      <c r="A98" s="9"/>
      <c r="B98" s="8"/>
      <c r="C98" s="8"/>
      <c r="D98" s="8"/>
    </row>
    <row r="99" spans="1:4" x14ac:dyDescent="0.25">
      <c r="A99" s="9"/>
      <c r="B99" s="8"/>
      <c r="C99" s="8"/>
      <c r="D99" s="8"/>
    </row>
    <row r="100" spans="1:4" x14ac:dyDescent="0.25">
      <c r="A100" s="9"/>
      <c r="B100" s="8"/>
      <c r="C100" s="8"/>
      <c r="D100" s="8"/>
    </row>
    <row r="101" spans="1:4" x14ac:dyDescent="0.25">
      <c r="A101" s="9"/>
      <c r="B101" s="8"/>
      <c r="C101" s="8"/>
      <c r="D101" s="8"/>
    </row>
    <row r="102" spans="1:4" x14ac:dyDescent="0.25">
      <c r="A102" s="9"/>
      <c r="B102" s="8"/>
      <c r="C102" s="8"/>
      <c r="D102" s="8"/>
    </row>
    <row r="103" spans="1:4" x14ac:dyDescent="0.25">
      <c r="A103" s="9"/>
      <c r="B103" s="8"/>
      <c r="C103" s="8"/>
      <c r="D103" s="8"/>
    </row>
    <row r="104" spans="1:4" x14ac:dyDescent="0.25">
      <c r="A104" s="9"/>
      <c r="B104" s="8"/>
      <c r="C104" s="8"/>
      <c r="D104" s="8"/>
    </row>
    <row r="105" spans="1:4" x14ac:dyDescent="0.25">
      <c r="A105" s="9"/>
      <c r="B105" s="8"/>
      <c r="C105" s="8"/>
      <c r="D105" s="8"/>
    </row>
    <row r="106" spans="1:4" x14ac:dyDescent="0.25">
      <c r="A106" s="9"/>
      <c r="B106" s="8"/>
      <c r="C106" s="8"/>
      <c r="D106" s="8"/>
    </row>
    <row r="107" spans="1:4" x14ac:dyDescent="0.25">
      <c r="A107" s="9"/>
      <c r="B107" s="8"/>
      <c r="C107" s="8"/>
      <c r="D107" s="8"/>
    </row>
    <row r="108" spans="1:4" x14ac:dyDescent="0.25">
      <c r="A108" s="9"/>
      <c r="B108" s="8"/>
      <c r="C108" s="8"/>
      <c r="D108" s="8"/>
    </row>
    <row r="109" spans="1:4" x14ac:dyDescent="0.25">
      <c r="A109" s="9"/>
      <c r="B109" s="8"/>
      <c r="C109" s="8"/>
      <c r="D109" s="8"/>
    </row>
    <row r="110" spans="1:4" x14ac:dyDescent="0.25">
      <c r="A110" s="9"/>
      <c r="B110" s="8"/>
      <c r="C110" s="8"/>
      <c r="D110" s="8"/>
    </row>
    <row r="111" spans="1:4" x14ac:dyDescent="0.25">
      <c r="A111" s="9"/>
      <c r="B111" s="8"/>
      <c r="C111" s="8"/>
      <c r="D111" s="8"/>
    </row>
    <row r="112" spans="1:4" x14ac:dyDescent="0.25">
      <c r="A112" s="9"/>
      <c r="B112" s="8"/>
      <c r="C112" s="8"/>
      <c r="D112" s="8"/>
    </row>
    <row r="113" spans="1:4" x14ac:dyDescent="0.25">
      <c r="A113" s="9"/>
      <c r="B113" s="8"/>
      <c r="C113" s="8"/>
      <c r="D113" s="8"/>
    </row>
    <row r="114" spans="1:4" x14ac:dyDescent="0.25">
      <c r="A114" s="9"/>
      <c r="B114" s="8"/>
      <c r="C114" s="8"/>
      <c r="D114" s="8"/>
    </row>
    <row r="115" spans="1:4" x14ac:dyDescent="0.25">
      <c r="A115" s="9"/>
      <c r="B115" s="8"/>
      <c r="C115" s="8"/>
      <c r="D115" s="8"/>
    </row>
    <row r="116" spans="1:4" x14ac:dyDescent="0.25">
      <c r="A116" s="9"/>
      <c r="B116" s="8"/>
      <c r="C116" s="8"/>
      <c r="D116" s="8"/>
    </row>
    <row r="117" spans="1:4" x14ac:dyDescent="0.25">
      <c r="A117" s="9"/>
      <c r="B117" s="8"/>
      <c r="C117" s="8"/>
      <c r="D117" s="8"/>
    </row>
    <row r="118" spans="1:4" x14ac:dyDescent="0.25">
      <c r="A118" s="9"/>
      <c r="B118" s="8"/>
      <c r="C118" s="8"/>
      <c r="D118" s="8"/>
    </row>
    <row r="119" spans="1:4" x14ac:dyDescent="0.25">
      <c r="A119" s="9"/>
      <c r="B119" s="8"/>
      <c r="C119" s="8"/>
      <c r="D119" s="8"/>
    </row>
    <row r="120" spans="1:4" x14ac:dyDescent="0.25">
      <c r="A120" s="9"/>
      <c r="B120" s="8"/>
      <c r="C120" s="8"/>
      <c r="D120" s="8"/>
    </row>
    <row r="121" spans="1:4" x14ac:dyDescent="0.25">
      <c r="A121" s="9"/>
      <c r="B121" s="8"/>
      <c r="C121" s="8"/>
      <c r="D121" s="8"/>
    </row>
    <row r="122" spans="1:4" x14ac:dyDescent="0.25">
      <c r="A122" s="9"/>
      <c r="B122" s="8"/>
      <c r="C122" s="8"/>
      <c r="D122" s="8"/>
    </row>
    <row r="123" spans="1:4" x14ac:dyDescent="0.25">
      <c r="A123" s="9"/>
      <c r="B123" s="8"/>
      <c r="C123" s="8"/>
      <c r="D123" s="8"/>
    </row>
    <row r="124" spans="1:4" x14ac:dyDescent="0.25">
      <c r="A124" s="9"/>
      <c r="B124" s="8"/>
      <c r="C124" s="8"/>
      <c r="D124" s="8"/>
    </row>
    <row r="125" spans="1:4" x14ac:dyDescent="0.25">
      <c r="A125" s="9"/>
      <c r="B125" s="8"/>
      <c r="C125" s="8"/>
      <c r="D125" s="8"/>
    </row>
    <row r="126" spans="1:4" x14ac:dyDescent="0.25">
      <c r="A126" s="9"/>
      <c r="B126" s="8"/>
      <c r="C126" s="8"/>
      <c r="D126" s="8"/>
    </row>
    <row r="127" spans="1:4" x14ac:dyDescent="0.25">
      <c r="A127" s="9"/>
      <c r="B127" s="8"/>
      <c r="C127" s="8"/>
      <c r="D127" s="8"/>
    </row>
    <row r="128" spans="1:4" x14ac:dyDescent="0.25">
      <c r="A128" s="9"/>
      <c r="B128" s="8"/>
      <c r="C128" s="8"/>
      <c r="D128" s="8"/>
    </row>
    <row r="129" spans="1:4" x14ac:dyDescent="0.25">
      <c r="A129" s="9"/>
      <c r="B129" s="8"/>
      <c r="C129" s="8"/>
      <c r="D129" s="8"/>
    </row>
    <row r="130" spans="1:4" x14ac:dyDescent="0.25">
      <c r="A130" s="9"/>
      <c r="B130" s="8"/>
      <c r="C130" s="8"/>
      <c r="D130" s="8"/>
    </row>
    <row r="131" spans="1:4" x14ac:dyDescent="0.25">
      <c r="A131" s="9"/>
      <c r="B131" s="8"/>
      <c r="C131" s="8"/>
      <c r="D131" s="8"/>
    </row>
    <row r="132" spans="1:4" x14ac:dyDescent="0.25">
      <c r="A132" s="9"/>
      <c r="B132" s="8"/>
      <c r="C132" s="8"/>
      <c r="D132" s="8"/>
    </row>
    <row r="133" spans="1:4" x14ac:dyDescent="0.25">
      <c r="A133" s="9"/>
      <c r="B133" s="8"/>
      <c r="C133" s="8"/>
      <c r="D133" s="8"/>
    </row>
    <row r="134" spans="1:4" x14ac:dyDescent="0.25">
      <c r="A134" s="9"/>
      <c r="B134" s="8"/>
      <c r="C134" s="8"/>
      <c r="D134" s="8"/>
    </row>
    <row r="135" spans="1:4" x14ac:dyDescent="0.25">
      <c r="A135" s="9"/>
      <c r="B135" s="8"/>
      <c r="C135" s="8"/>
      <c r="D135" s="8"/>
    </row>
    <row r="136" spans="1:4" x14ac:dyDescent="0.25">
      <c r="A136" s="9"/>
      <c r="B136" s="8"/>
      <c r="C136" s="8"/>
      <c r="D136" s="8"/>
    </row>
    <row r="137" spans="1:4" x14ac:dyDescent="0.25">
      <c r="A137" s="9"/>
      <c r="B137" s="8"/>
      <c r="C137" s="8"/>
      <c r="D137" s="8"/>
    </row>
    <row r="138" spans="1:4" x14ac:dyDescent="0.25">
      <c r="A138" s="9"/>
      <c r="B138" s="8"/>
      <c r="C138" s="8"/>
      <c r="D138" s="8"/>
    </row>
    <row r="139" spans="1:4" x14ac:dyDescent="0.25">
      <c r="A139" s="9"/>
      <c r="B139" s="8"/>
      <c r="C139" s="8"/>
      <c r="D139" s="8"/>
    </row>
    <row r="140" spans="1:4" x14ac:dyDescent="0.25">
      <c r="A140" s="9"/>
      <c r="B140" s="8"/>
      <c r="C140" s="8"/>
      <c r="D140" s="8"/>
    </row>
    <row r="141" spans="1:4" x14ac:dyDescent="0.25">
      <c r="A141" s="9"/>
      <c r="B141" s="8"/>
      <c r="C141" s="8"/>
      <c r="D141" s="8"/>
    </row>
    <row r="142" spans="1:4" x14ac:dyDescent="0.25">
      <c r="A142" s="9"/>
      <c r="B142" s="8"/>
      <c r="C142" s="8"/>
      <c r="D142" s="8"/>
    </row>
    <row r="143" spans="1:4" x14ac:dyDescent="0.25">
      <c r="A143" s="9"/>
      <c r="B143" s="8"/>
      <c r="C143" s="8"/>
      <c r="D143" s="8"/>
    </row>
    <row r="144" spans="1:4" x14ac:dyDescent="0.25">
      <c r="A144" s="9"/>
      <c r="B144" s="8"/>
      <c r="C144" s="8"/>
      <c r="D144" s="8"/>
    </row>
    <row r="145" spans="1:4" x14ac:dyDescent="0.25">
      <c r="A145" s="9"/>
      <c r="B145" s="8"/>
      <c r="C145" s="8"/>
      <c r="D145" s="8"/>
    </row>
    <row r="146" spans="1:4" x14ac:dyDescent="0.25">
      <c r="A146" s="9"/>
      <c r="B146" s="8"/>
      <c r="C146" s="8"/>
      <c r="D146" s="8"/>
    </row>
    <row r="147" spans="1:4" x14ac:dyDescent="0.25">
      <c r="A147" s="9"/>
      <c r="B147" s="8"/>
      <c r="C147" s="8"/>
      <c r="D147" s="8"/>
    </row>
    <row r="148" spans="1:4" x14ac:dyDescent="0.25">
      <c r="A148" s="9"/>
      <c r="B148" s="8"/>
      <c r="C148" s="8"/>
      <c r="D148" s="8"/>
    </row>
    <row r="149" spans="1:4" x14ac:dyDescent="0.25">
      <c r="A149" s="9"/>
      <c r="B149" s="8"/>
      <c r="C149" s="8"/>
      <c r="D149" s="8"/>
    </row>
    <row r="150" spans="1:4" x14ac:dyDescent="0.25">
      <c r="A150" s="9"/>
      <c r="B150" s="8"/>
      <c r="C150" s="8"/>
      <c r="D150" s="8"/>
    </row>
    <row r="151" spans="1:4" x14ac:dyDescent="0.25">
      <c r="A151" s="9"/>
      <c r="B151" s="8"/>
      <c r="C151" s="8"/>
      <c r="D151" s="8"/>
    </row>
    <row r="152" spans="1:4" x14ac:dyDescent="0.25">
      <c r="A152" s="9"/>
      <c r="B152" s="8"/>
      <c r="C152" s="8"/>
      <c r="D152" s="8"/>
    </row>
    <row r="153" spans="1:4" x14ac:dyDescent="0.25">
      <c r="A153" s="9"/>
      <c r="B153" s="8"/>
      <c r="C153" s="8"/>
      <c r="D153" s="8"/>
    </row>
    <row r="154" spans="1:4" x14ac:dyDescent="0.25">
      <c r="A154" s="9"/>
      <c r="B154" s="8"/>
      <c r="C154" s="8"/>
      <c r="D154" s="8"/>
    </row>
    <row r="155" spans="1:4" x14ac:dyDescent="0.25">
      <c r="A155" s="9"/>
      <c r="B155" s="8"/>
      <c r="C155" s="8"/>
      <c r="D155" s="8"/>
    </row>
    <row r="156" spans="1:4" x14ac:dyDescent="0.25">
      <c r="A156" s="9"/>
      <c r="B156" s="8"/>
      <c r="C156" s="8"/>
      <c r="D156" s="8"/>
    </row>
    <row r="157" spans="1:4" x14ac:dyDescent="0.25">
      <c r="A157" s="9"/>
      <c r="B157" s="8"/>
      <c r="C157" s="8"/>
      <c r="D157" s="8"/>
    </row>
    <row r="158" spans="1:4" x14ac:dyDescent="0.25">
      <c r="A158" s="9"/>
      <c r="B158" s="8"/>
      <c r="C158" s="8"/>
      <c r="D158" s="8"/>
    </row>
    <row r="159" spans="1:4" x14ac:dyDescent="0.25">
      <c r="A159" s="9"/>
      <c r="B159" s="8"/>
      <c r="C159" s="8"/>
      <c r="D159" s="8"/>
    </row>
    <row r="160" spans="1:4" x14ac:dyDescent="0.25">
      <c r="A160" s="9"/>
      <c r="B160" s="8"/>
      <c r="C160" s="8"/>
      <c r="D160" s="8"/>
    </row>
    <row r="161" spans="1:4" x14ac:dyDescent="0.25">
      <c r="A161" s="9"/>
      <c r="B161" s="8"/>
      <c r="C161" s="8"/>
      <c r="D161" s="8"/>
    </row>
    <row r="162" spans="1:4" x14ac:dyDescent="0.25">
      <c r="A162" s="9"/>
      <c r="B162" s="8"/>
      <c r="C162" s="8"/>
      <c r="D162" s="8"/>
    </row>
    <row r="163" spans="1:4" x14ac:dyDescent="0.25">
      <c r="A163" s="9"/>
      <c r="B163" s="8"/>
      <c r="C163" s="8"/>
      <c r="D163" s="8"/>
    </row>
    <row r="164" spans="1:4" x14ac:dyDescent="0.25">
      <c r="A164" s="9"/>
      <c r="B164" s="8"/>
      <c r="C164" s="8"/>
      <c r="D164" s="8"/>
    </row>
    <row r="165" spans="1:4" x14ac:dyDescent="0.25">
      <c r="A165" s="9"/>
      <c r="B165" s="8"/>
      <c r="C165" s="8"/>
      <c r="D165" s="8"/>
    </row>
    <row r="166" spans="1:4" x14ac:dyDescent="0.25">
      <c r="A166" s="9"/>
      <c r="B166" s="8"/>
      <c r="C166" s="8"/>
      <c r="D166" s="8"/>
    </row>
    <row r="167" spans="1:4" x14ac:dyDescent="0.25">
      <c r="A167" s="9"/>
      <c r="B167" s="8"/>
      <c r="C167" s="8"/>
      <c r="D167" s="8"/>
    </row>
    <row r="168" spans="1:4" x14ac:dyDescent="0.25">
      <c r="A168" s="9"/>
      <c r="B168" s="8"/>
      <c r="C168" s="8"/>
      <c r="D168" s="8"/>
    </row>
    <row r="169" spans="1:4" x14ac:dyDescent="0.25">
      <c r="A169" s="9"/>
      <c r="B169" s="8"/>
      <c r="C169" s="8"/>
      <c r="D169" s="8"/>
    </row>
    <row r="170" spans="1:4" x14ac:dyDescent="0.25">
      <c r="A170" s="9"/>
      <c r="B170" s="8"/>
      <c r="C170" s="8"/>
      <c r="D170" s="8"/>
    </row>
    <row r="171" spans="1:4" x14ac:dyDescent="0.25">
      <c r="A171" s="9"/>
      <c r="B171" s="8"/>
      <c r="C171" s="8"/>
      <c r="D171" s="8"/>
    </row>
    <row r="172" spans="1:4" x14ac:dyDescent="0.25">
      <c r="A172" s="9"/>
      <c r="B172" s="8"/>
      <c r="C172" s="8"/>
      <c r="D172" s="8"/>
    </row>
    <row r="173" spans="1:4" x14ac:dyDescent="0.25">
      <c r="A173" s="9"/>
      <c r="B173" s="8"/>
      <c r="C173" s="8"/>
      <c r="D173" s="8"/>
    </row>
    <row r="174" spans="1:4" x14ac:dyDescent="0.25">
      <c r="A174" s="9"/>
      <c r="B174" s="8"/>
      <c r="C174" s="8"/>
      <c r="D174" s="8"/>
    </row>
    <row r="175" spans="1:4" x14ac:dyDescent="0.25">
      <c r="A175" s="9"/>
      <c r="B175" s="8"/>
      <c r="C175" s="8"/>
      <c r="D175" s="8"/>
    </row>
    <row r="176" spans="1:4" x14ac:dyDescent="0.25">
      <c r="A176" s="9"/>
      <c r="B176" s="8"/>
      <c r="C176" s="8"/>
      <c r="D176" s="8"/>
    </row>
    <row r="177" spans="1:4" x14ac:dyDescent="0.25">
      <c r="A177" s="9"/>
      <c r="B177" s="8"/>
      <c r="C177" s="8"/>
      <c r="D177" s="8"/>
    </row>
    <row r="178" spans="1:4" x14ac:dyDescent="0.25">
      <c r="A178" s="9"/>
      <c r="B178" s="8"/>
      <c r="C178" s="8"/>
      <c r="D178" s="8"/>
    </row>
    <row r="179" spans="1:4" x14ac:dyDescent="0.25">
      <c r="A179" s="9"/>
      <c r="B179" s="8"/>
      <c r="C179" s="8"/>
      <c r="D179" s="8"/>
    </row>
    <row r="180" spans="1:4" x14ac:dyDescent="0.25">
      <c r="A180" s="9"/>
      <c r="B180" s="8"/>
      <c r="C180" s="8"/>
      <c r="D180" s="8"/>
    </row>
    <row r="181" spans="1:4" x14ac:dyDescent="0.25">
      <c r="A181" s="9"/>
      <c r="B181" s="8"/>
      <c r="C181" s="8"/>
      <c r="D181" s="8"/>
    </row>
    <row r="182" spans="1:4" x14ac:dyDescent="0.25">
      <c r="A182" s="9"/>
      <c r="B182" s="8"/>
      <c r="C182" s="8"/>
      <c r="D182" s="8"/>
    </row>
    <row r="183" spans="1:4" x14ac:dyDescent="0.25">
      <c r="A183" s="9"/>
      <c r="B183" s="8"/>
      <c r="C183" s="8"/>
      <c r="D183" s="8"/>
    </row>
    <row r="184" spans="1:4" x14ac:dyDescent="0.25">
      <c r="A184" s="9"/>
      <c r="B184" s="8"/>
      <c r="C184" s="8"/>
      <c r="D184" s="8"/>
    </row>
    <row r="185" spans="1:4" x14ac:dyDescent="0.25">
      <c r="A185" s="9"/>
      <c r="B185" s="8"/>
      <c r="C185" s="8"/>
      <c r="D185" s="8"/>
    </row>
    <row r="186" spans="1:4" x14ac:dyDescent="0.25">
      <c r="A186" s="9"/>
      <c r="B186" s="8"/>
      <c r="C186" s="8"/>
      <c r="D186" s="8"/>
    </row>
    <row r="187" spans="1:4" x14ac:dyDescent="0.25">
      <c r="A187" s="9"/>
      <c r="B187" s="8"/>
      <c r="C187" s="8"/>
      <c r="D187" s="8"/>
    </row>
    <row r="188" spans="1:4" x14ac:dyDescent="0.25">
      <c r="A188" s="9"/>
      <c r="B188" s="8"/>
      <c r="C188" s="8"/>
      <c r="D188" s="8"/>
    </row>
    <row r="189" spans="1:4" x14ac:dyDescent="0.25">
      <c r="A189" s="9"/>
      <c r="B189" s="8"/>
      <c r="C189" s="8"/>
      <c r="D189" s="8"/>
    </row>
    <row r="190" spans="1:4" x14ac:dyDescent="0.25">
      <c r="A190" s="9"/>
      <c r="B190" s="8"/>
      <c r="C190" s="8"/>
      <c r="D190" s="8"/>
    </row>
    <row r="191" spans="1:4" x14ac:dyDescent="0.25">
      <c r="A191" s="9"/>
      <c r="B191" s="8"/>
      <c r="C191" s="8"/>
      <c r="D191" s="8"/>
    </row>
    <row r="192" spans="1:4" x14ac:dyDescent="0.25">
      <c r="A192" s="9"/>
      <c r="B192" s="8"/>
      <c r="C192" s="8"/>
      <c r="D192" s="8"/>
    </row>
    <row r="193" spans="1:4" x14ac:dyDescent="0.25">
      <c r="A193" s="9"/>
      <c r="B193" s="8"/>
      <c r="C193" s="8"/>
      <c r="D193" s="8"/>
    </row>
    <row r="194" spans="1:4" x14ac:dyDescent="0.25">
      <c r="A194" s="9"/>
      <c r="B194" s="8"/>
      <c r="C194" s="8"/>
      <c r="D194" s="8"/>
    </row>
    <row r="195" spans="1:4" x14ac:dyDescent="0.25">
      <c r="A195" s="9"/>
      <c r="B195" s="8"/>
      <c r="C195" s="8"/>
      <c r="D195" s="8"/>
    </row>
    <row r="196" spans="1:4" x14ac:dyDescent="0.25">
      <c r="A196" s="9"/>
      <c r="B196" s="8"/>
      <c r="C196" s="8"/>
      <c r="D196" s="8"/>
    </row>
    <row r="197" spans="1:4" x14ac:dyDescent="0.25">
      <c r="A197" s="9"/>
      <c r="B197" s="8"/>
      <c r="C197" s="8"/>
      <c r="D197" s="8"/>
    </row>
    <row r="198" spans="1:4" x14ac:dyDescent="0.25">
      <c r="A198" s="9"/>
      <c r="B198" s="8"/>
      <c r="C198" s="8"/>
      <c r="D198" s="8"/>
    </row>
    <row r="199" spans="1:4" x14ac:dyDescent="0.25">
      <c r="A199" s="9"/>
      <c r="B199" s="8"/>
      <c r="C199" s="8"/>
      <c r="D199" s="8"/>
    </row>
    <row r="200" spans="1:4" x14ac:dyDescent="0.25">
      <c r="A200" s="9"/>
      <c r="B200" s="8"/>
      <c r="C200" s="8"/>
      <c r="D200" s="8"/>
    </row>
    <row r="201" spans="1:4" x14ac:dyDescent="0.25">
      <c r="A201" s="9"/>
      <c r="B201" s="8"/>
      <c r="C201" s="8"/>
      <c r="D201" s="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G201"/>
  <sheetViews>
    <sheetView zoomScaleNormal="100" workbookViewId="0"/>
  </sheetViews>
  <sheetFormatPr defaultColWidth="8.88671875" defaultRowHeight="13.8" x14ac:dyDescent="0.25"/>
  <cols>
    <col min="1" max="1" width="17" style="14" bestFit="1" customWidth="1"/>
    <col min="2" max="2" width="19" style="14" bestFit="1" customWidth="1"/>
    <col min="3" max="3" width="18.6640625" style="14" customWidth="1"/>
    <col min="4" max="4" width="18.88671875" style="14" customWidth="1"/>
    <col min="5" max="5" width="15.88671875" style="14" customWidth="1"/>
    <col min="6" max="6" width="15.33203125" style="14" customWidth="1"/>
    <col min="7" max="7" width="12.33203125" style="14" customWidth="1"/>
    <col min="8" max="16384" width="8.88671875" style="14"/>
  </cols>
  <sheetData>
    <row r="1" spans="1:7" s="11" customFormat="1" ht="37.200000000000003" customHeight="1" x14ac:dyDescent="0.2">
      <c r="A1" s="23" t="s">
        <v>114</v>
      </c>
      <c r="B1" s="10" t="s">
        <v>96</v>
      </c>
    </row>
    <row r="2" spans="1:7" s="11" customFormat="1" ht="32.4" customHeight="1" x14ac:dyDescent="0.2">
      <c r="A2" s="66" t="s">
        <v>113</v>
      </c>
    </row>
    <row r="3" spans="1:7" ht="14.25" x14ac:dyDescent="0.2">
      <c r="A3" s="12"/>
      <c r="B3" s="13"/>
      <c r="C3" s="13"/>
      <c r="D3" s="13"/>
    </row>
    <row r="4" spans="1:7" x14ac:dyDescent="0.25">
      <c r="A4" s="15"/>
      <c r="B4" s="16" t="s">
        <v>0</v>
      </c>
      <c r="C4" s="16" t="s">
        <v>1</v>
      </c>
      <c r="D4" s="16" t="s">
        <v>5</v>
      </c>
      <c r="E4" s="16" t="s">
        <v>2</v>
      </c>
      <c r="F4" s="16" t="s">
        <v>3</v>
      </c>
      <c r="G4" s="17" t="s">
        <v>4</v>
      </c>
    </row>
    <row r="5" spans="1:7" ht="14.25" x14ac:dyDescent="0.2">
      <c r="A5" s="19">
        <v>1990</v>
      </c>
      <c r="B5" s="18">
        <v>30.7</v>
      </c>
      <c r="C5" s="18">
        <v>12.6</v>
      </c>
      <c r="D5" s="18">
        <v>2.2999999999999998</v>
      </c>
      <c r="E5" s="18">
        <v>12</v>
      </c>
      <c r="F5" s="18">
        <v>13.2</v>
      </c>
      <c r="G5" s="18">
        <v>6.5</v>
      </c>
    </row>
    <row r="6" spans="1:7" ht="14.25" x14ac:dyDescent="0.2">
      <c r="A6" s="19">
        <v>2018</v>
      </c>
      <c r="B6" s="18">
        <v>10.8</v>
      </c>
      <c r="C6" s="18">
        <v>9.6</v>
      </c>
      <c r="D6" s="18">
        <v>2.7</v>
      </c>
      <c r="E6" s="18">
        <v>13.9</v>
      </c>
      <c r="F6" s="18">
        <v>11</v>
      </c>
      <c r="G6" s="18">
        <v>6.6</v>
      </c>
    </row>
    <row r="7" spans="1:7" ht="14.25" x14ac:dyDescent="0.2">
      <c r="A7" s="19">
        <v>2030</v>
      </c>
      <c r="B7" s="18">
        <v>2.2999999999999998</v>
      </c>
      <c r="C7" s="18">
        <v>8.6</v>
      </c>
      <c r="D7" s="18">
        <v>2.2999999999999998</v>
      </c>
      <c r="E7" s="18">
        <v>13.7</v>
      </c>
      <c r="F7" s="18">
        <v>10.8</v>
      </c>
      <c r="G7" s="18">
        <v>5.3</v>
      </c>
    </row>
    <row r="8" spans="1:7" ht="14.25" x14ac:dyDescent="0.2">
      <c r="A8" s="19"/>
      <c r="B8" s="18"/>
      <c r="C8" s="18"/>
      <c r="D8" s="18"/>
      <c r="E8" s="18"/>
      <c r="F8" s="18"/>
      <c r="G8" s="18"/>
    </row>
    <row r="9" spans="1:7" ht="14.25" x14ac:dyDescent="0.2">
      <c r="A9" s="19"/>
      <c r="B9" s="18"/>
      <c r="C9" s="18"/>
      <c r="D9" s="18"/>
      <c r="E9" s="18"/>
      <c r="F9" s="18"/>
      <c r="G9" s="18"/>
    </row>
    <row r="10" spans="1:7" ht="14.25" x14ac:dyDescent="0.2">
      <c r="A10" s="19"/>
      <c r="B10" s="18"/>
      <c r="C10" s="18"/>
      <c r="D10" s="18"/>
      <c r="E10" s="18"/>
      <c r="F10" s="18"/>
      <c r="G10" s="18"/>
    </row>
    <row r="11" spans="1:7" ht="14.25" x14ac:dyDescent="0.2">
      <c r="A11" s="19"/>
      <c r="B11" s="18"/>
      <c r="C11" s="18"/>
      <c r="D11" s="18"/>
      <c r="E11" s="18"/>
      <c r="F11" s="18"/>
      <c r="G11" s="18"/>
    </row>
    <row r="12" spans="1:7" ht="14.25" x14ac:dyDescent="0.2">
      <c r="A12" s="19"/>
      <c r="B12" s="18"/>
      <c r="C12" s="18"/>
      <c r="D12" s="18"/>
      <c r="E12" s="18"/>
      <c r="F12" s="18"/>
      <c r="G12" s="18"/>
    </row>
    <row r="13" spans="1:7" ht="14.25" x14ac:dyDescent="0.2">
      <c r="A13" s="19"/>
      <c r="B13" s="18"/>
      <c r="C13" s="18"/>
      <c r="D13" s="18"/>
      <c r="E13" s="18"/>
      <c r="F13" s="18"/>
      <c r="G13" s="18"/>
    </row>
    <row r="14" spans="1:7" ht="14.25" x14ac:dyDescent="0.2">
      <c r="A14" s="19"/>
      <c r="B14" s="18"/>
      <c r="C14" s="18"/>
      <c r="D14" s="18"/>
      <c r="E14" s="18"/>
      <c r="F14" s="18"/>
      <c r="G14" s="18"/>
    </row>
    <row r="15" spans="1:7" ht="14.25" x14ac:dyDescent="0.2">
      <c r="A15" s="19"/>
      <c r="B15" s="18"/>
      <c r="C15" s="18"/>
      <c r="D15" s="18"/>
      <c r="E15" s="18"/>
      <c r="F15" s="18"/>
      <c r="G15" s="18"/>
    </row>
    <row r="16" spans="1:7" ht="14.25" x14ac:dyDescent="0.2">
      <c r="A16" s="19"/>
      <c r="B16" s="18"/>
      <c r="C16" s="18"/>
      <c r="D16" s="18"/>
      <c r="E16" s="18"/>
      <c r="F16" s="18"/>
      <c r="G16" s="18"/>
    </row>
    <row r="17" spans="1:7" ht="14.25" x14ac:dyDescent="0.2">
      <c r="A17" s="19"/>
      <c r="B17" s="18"/>
      <c r="C17" s="18"/>
      <c r="D17" s="18"/>
      <c r="E17" s="18"/>
      <c r="F17" s="18"/>
      <c r="G17" s="18"/>
    </row>
    <row r="18" spans="1:7" ht="14.25" x14ac:dyDescent="0.2">
      <c r="A18" s="19"/>
      <c r="B18" s="18"/>
      <c r="C18" s="18"/>
      <c r="D18" s="18"/>
      <c r="E18" s="18"/>
      <c r="F18" s="18"/>
      <c r="G18" s="18"/>
    </row>
    <row r="19" spans="1:7" ht="14.25" x14ac:dyDescent="0.2">
      <c r="A19" s="19"/>
      <c r="B19" s="18"/>
      <c r="C19" s="18"/>
      <c r="D19" s="18"/>
      <c r="E19" s="18"/>
      <c r="F19" s="18"/>
      <c r="G19" s="18"/>
    </row>
    <row r="20" spans="1:7" ht="14.25" x14ac:dyDescent="0.2">
      <c r="A20" s="19"/>
      <c r="B20" s="18"/>
      <c r="C20" s="18"/>
      <c r="D20" s="18"/>
      <c r="E20" s="18"/>
      <c r="F20" s="18"/>
      <c r="G20" s="18"/>
    </row>
    <row r="21" spans="1:7" ht="14.25" x14ac:dyDescent="0.2">
      <c r="A21" s="19"/>
      <c r="B21" s="18"/>
      <c r="C21" s="18"/>
      <c r="D21" s="18"/>
      <c r="E21" s="18"/>
      <c r="F21" s="18"/>
      <c r="G21" s="18"/>
    </row>
    <row r="22" spans="1:7" ht="14.25" x14ac:dyDescent="0.2">
      <c r="A22" s="19"/>
      <c r="B22" s="18"/>
      <c r="C22" s="18"/>
      <c r="D22" s="18"/>
      <c r="E22" s="18"/>
      <c r="F22" s="18"/>
      <c r="G22" s="18"/>
    </row>
    <row r="23" spans="1:7" ht="14.25" x14ac:dyDescent="0.2">
      <c r="A23" s="19"/>
      <c r="B23" s="18"/>
      <c r="C23" s="18"/>
      <c r="D23" s="18"/>
      <c r="E23" s="18"/>
      <c r="F23" s="18"/>
      <c r="G23" s="18"/>
    </row>
    <row r="24" spans="1:7" ht="14.25" x14ac:dyDescent="0.2">
      <c r="A24" s="19"/>
      <c r="B24" s="18"/>
      <c r="C24" s="18"/>
      <c r="D24" s="18"/>
      <c r="E24" s="18"/>
      <c r="F24" s="18"/>
      <c r="G24" s="18"/>
    </row>
    <row r="25" spans="1:7" ht="14.25" x14ac:dyDescent="0.2">
      <c r="A25" s="19"/>
      <c r="B25" s="18"/>
      <c r="C25" s="18"/>
      <c r="D25" s="18"/>
      <c r="E25" s="18"/>
      <c r="F25" s="18"/>
      <c r="G25" s="18"/>
    </row>
    <row r="26" spans="1:7" ht="14.25" x14ac:dyDescent="0.2">
      <c r="A26" s="19"/>
      <c r="B26" s="18"/>
      <c r="C26" s="18"/>
      <c r="D26" s="18"/>
      <c r="E26" s="18"/>
      <c r="F26" s="18"/>
      <c r="G26" s="18"/>
    </row>
    <row r="27" spans="1:7" ht="14.25" x14ac:dyDescent="0.2">
      <c r="A27" s="19"/>
      <c r="B27" s="18"/>
      <c r="C27" s="18"/>
      <c r="D27" s="18"/>
      <c r="E27" s="18"/>
      <c r="F27" s="18"/>
      <c r="G27" s="18"/>
    </row>
    <row r="28" spans="1:7" ht="14.25" x14ac:dyDescent="0.2">
      <c r="A28" s="19"/>
      <c r="B28" s="18"/>
      <c r="C28" s="18"/>
      <c r="D28" s="18"/>
      <c r="E28" s="18"/>
      <c r="F28" s="18"/>
      <c r="G28" s="18"/>
    </row>
    <row r="29" spans="1:7" ht="14.25" x14ac:dyDescent="0.2">
      <c r="A29" s="19"/>
      <c r="B29" s="18"/>
      <c r="C29" s="18"/>
      <c r="D29" s="18"/>
      <c r="E29" s="18"/>
      <c r="F29" s="18"/>
      <c r="G29" s="18"/>
    </row>
    <row r="30" spans="1:7" ht="14.25" x14ac:dyDescent="0.2">
      <c r="A30" s="19"/>
      <c r="B30" s="18"/>
      <c r="C30" s="18"/>
      <c r="D30" s="18"/>
      <c r="E30" s="18"/>
      <c r="F30" s="18"/>
      <c r="G30" s="18"/>
    </row>
    <row r="31" spans="1:7" ht="14.25" x14ac:dyDescent="0.2">
      <c r="A31" s="19"/>
      <c r="B31" s="18"/>
      <c r="C31" s="18"/>
      <c r="D31" s="18"/>
      <c r="E31" s="18"/>
      <c r="F31" s="18"/>
      <c r="G31" s="18"/>
    </row>
    <row r="32" spans="1:7" x14ac:dyDescent="0.25">
      <c r="A32" s="19"/>
      <c r="B32" s="18"/>
      <c r="C32" s="18"/>
      <c r="D32" s="18"/>
      <c r="E32" s="18"/>
      <c r="F32" s="18"/>
      <c r="G32" s="18"/>
    </row>
    <row r="33" spans="1:7" x14ac:dyDescent="0.25">
      <c r="A33" s="19"/>
      <c r="B33" s="18"/>
      <c r="C33" s="18"/>
      <c r="D33" s="18"/>
      <c r="E33" s="18"/>
      <c r="F33" s="18"/>
      <c r="G33" s="18"/>
    </row>
    <row r="34" spans="1:7" x14ac:dyDescent="0.25">
      <c r="A34" s="19"/>
      <c r="B34" s="18"/>
      <c r="C34" s="18"/>
      <c r="D34" s="18"/>
      <c r="E34" s="18"/>
      <c r="F34" s="18"/>
      <c r="G34" s="18"/>
    </row>
    <row r="35" spans="1:7" x14ac:dyDescent="0.25">
      <c r="A35" s="19"/>
      <c r="B35" s="18"/>
      <c r="C35" s="18"/>
      <c r="D35" s="18"/>
      <c r="E35" s="18"/>
      <c r="F35" s="18"/>
      <c r="G35" s="18"/>
    </row>
    <row r="36" spans="1:7" x14ac:dyDescent="0.25">
      <c r="A36" s="19"/>
      <c r="B36" s="18"/>
      <c r="C36" s="18"/>
      <c r="D36" s="18"/>
      <c r="E36" s="18"/>
      <c r="F36" s="18"/>
      <c r="G36" s="18"/>
    </row>
    <row r="37" spans="1:7" x14ac:dyDescent="0.25">
      <c r="A37" s="19"/>
      <c r="B37" s="18"/>
      <c r="C37" s="18"/>
      <c r="D37" s="18"/>
      <c r="E37" s="18"/>
      <c r="F37" s="18"/>
      <c r="G37" s="18"/>
    </row>
    <row r="38" spans="1:7" x14ac:dyDescent="0.25">
      <c r="A38" s="19"/>
      <c r="B38" s="18"/>
      <c r="C38" s="18"/>
      <c r="D38" s="18"/>
      <c r="E38" s="18"/>
      <c r="F38" s="18"/>
      <c r="G38" s="18"/>
    </row>
    <row r="39" spans="1:7" x14ac:dyDescent="0.25">
      <c r="A39" s="19"/>
      <c r="B39" s="18"/>
      <c r="C39" s="18"/>
      <c r="D39" s="18"/>
      <c r="E39" s="18"/>
      <c r="F39" s="18"/>
      <c r="G39" s="18"/>
    </row>
    <row r="40" spans="1:7" x14ac:dyDescent="0.25">
      <c r="A40" s="19"/>
      <c r="B40" s="18"/>
      <c r="C40" s="18"/>
      <c r="D40" s="18"/>
      <c r="E40" s="18"/>
      <c r="F40" s="18"/>
      <c r="G40" s="18"/>
    </row>
    <row r="41" spans="1:7" x14ac:dyDescent="0.25">
      <c r="A41" s="19"/>
      <c r="B41" s="18"/>
      <c r="C41" s="18"/>
      <c r="D41" s="18"/>
      <c r="E41" s="18"/>
      <c r="F41" s="18"/>
      <c r="G41" s="18"/>
    </row>
    <row r="42" spans="1:7" x14ac:dyDescent="0.25">
      <c r="A42" s="19"/>
      <c r="B42" s="18"/>
      <c r="C42" s="18"/>
      <c r="D42" s="18"/>
      <c r="E42" s="18"/>
      <c r="F42" s="18"/>
      <c r="G42" s="18"/>
    </row>
    <row r="43" spans="1:7" x14ac:dyDescent="0.25">
      <c r="A43" s="19"/>
      <c r="B43" s="18"/>
      <c r="C43" s="18"/>
      <c r="D43" s="18"/>
      <c r="E43" s="18"/>
      <c r="F43" s="18"/>
      <c r="G43" s="18"/>
    </row>
    <row r="44" spans="1:7" x14ac:dyDescent="0.25">
      <c r="A44" s="19"/>
      <c r="B44" s="18"/>
      <c r="C44" s="18"/>
      <c r="D44" s="18"/>
      <c r="E44" s="18"/>
      <c r="F44" s="18"/>
      <c r="G44" s="18"/>
    </row>
    <row r="45" spans="1:7" x14ac:dyDescent="0.25">
      <c r="A45" s="19"/>
      <c r="B45" s="18"/>
      <c r="C45" s="18"/>
      <c r="D45" s="18"/>
      <c r="E45" s="18"/>
      <c r="F45" s="18"/>
      <c r="G45" s="18"/>
    </row>
    <row r="46" spans="1:7" x14ac:dyDescent="0.25">
      <c r="A46" s="19"/>
      <c r="B46" s="18"/>
      <c r="C46" s="18"/>
      <c r="D46" s="18"/>
      <c r="E46" s="18"/>
      <c r="F46" s="18"/>
      <c r="G46" s="18"/>
    </row>
    <row r="47" spans="1:7" x14ac:dyDescent="0.25">
      <c r="A47" s="19"/>
      <c r="B47" s="18"/>
      <c r="C47" s="18"/>
      <c r="D47" s="18"/>
      <c r="E47" s="18"/>
      <c r="F47" s="18"/>
      <c r="G47" s="18"/>
    </row>
    <row r="48" spans="1:7" x14ac:dyDescent="0.25">
      <c r="A48" s="19"/>
      <c r="B48" s="18"/>
      <c r="C48" s="18"/>
      <c r="D48" s="18"/>
      <c r="E48" s="18"/>
      <c r="F48" s="18"/>
      <c r="G48" s="18"/>
    </row>
    <row r="49" spans="1:7" x14ac:dyDescent="0.25">
      <c r="A49" s="19"/>
      <c r="B49" s="18"/>
      <c r="C49" s="18"/>
      <c r="D49" s="18"/>
      <c r="E49" s="18"/>
      <c r="F49" s="18"/>
      <c r="G49" s="18"/>
    </row>
    <row r="50" spans="1:7" x14ac:dyDescent="0.25">
      <c r="A50" s="19"/>
      <c r="B50" s="18"/>
      <c r="C50" s="18"/>
      <c r="D50" s="18"/>
      <c r="E50" s="18"/>
      <c r="F50" s="18"/>
      <c r="G50" s="18"/>
    </row>
    <row r="51" spans="1:7" x14ac:dyDescent="0.25">
      <c r="A51" s="19"/>
      <c r="B51" s="18"/>
      <c r="C51" s="18"/>
      <c r="D51" s="18"/>
      <c r="E51" s="18"/>
      <c r="F51" s="18"/>
      <c r="G51" s="18"/>
    </row>
    <row r="52" spans="1:7" x14ac:dyDescent="0.25">
      <c r="A52" s="19"/>
      <c r="B52" s="18"/>
      <c r="C52" s="18"/>
      <c r="D52" s="18"/>
      <c r="E52" s="18"/>
      <c r="F52" s="18"/>
      <c r="G52" s="18"/>
    </row>
    <row r="53" spans="1:7" x14ac:dyDescent="0.25">
      <c r="A53" s="19"/>
      <c r="B53" s="18"/>
      <c r="C53" s="18"/>
      <c r="D53" s="18"/>
      <c r="E53" s="18"/>
      <c r="F53" s="18"/>
      <c r="G53" s="18"/>
    </row>
    <row r="54" spans="1:7" x14ac:dyDescent="0.25">
      <c r="A54" s="19"/>
      <c r="B54" s="18"/>
      <c r="C54" s="18"/>
      <c r="D54" s="18"/>
      <c r="E54" s="18"/>
      <c r="F54" s="18"/>
      <c r="G54" s="18"/>
    </row>
    <row r="55" spans="1:7" x14ac:dyDescent="0.25">
      <c r="A55" s="19"/>
      <c r="B55" s="18"/>
      <c r="C55" s="18"/>
      <c r="D55" s="18"/>
    </row>
    <row r="56" spans="1:7" x14ac:dyDescent="0.25">
      <c r="A56" s="19"/>
      <c r="B56" s="18"/>
      <c r="C56" s="18"/>
      <c r="D56" s="18"/>
    </row>
    <row r="57" spans="1:7" x14ac:dyDescent="0.25">
      <c r="A57" s="19"/>
      <c r="B57" s="18"/>
      <c r="C57" s="18"/>
      <c r="D57" s="18"/>
    </row>
    <row r="58" spans="1:7" x14ac:dyDescent="0.25">
      <c r="A58" s="19"/>
      <c r="B58" s="18"/>
      <c r="C58" s="18"/>
      <c r="D58" s="18"/>
    </row>
    <row r="59" spans="1:7" x14ac:dyDescent="0.25">
      <c r="A59" s="19"/>
      <c r="B59" s="18"/>
      <c r="C59" s="18"/>
      <c r="D59" s="18"/>
    </row>
    <row r="60" spans="1:7" x14ac:dyDescent="0.25">
      <c r="A60" s="19"/>
      <c r="B60" s="18"/>
      <c r="C60" s="18"/>
      <c r="D60" s="18"/>
    </row>
    <row r="61" spans="1:7" x14ac:dyDescent="0.25">
      <c r="A61" s="19"/>
      <c r="B61" s="18"/>
      <c r="C61" s="18"/>
      <c r="D61" s="18"/>
    </row>
    <row r="62" spans="1:7" x14ac:dyDescent="0.25">
      <c r="A62" s="19"/>
      <c r="B62" s="18"/>
      <c r="C62" s="18"/>
      <c r="D62" s="18"/>
    </row>
    <row r="63" spans="1:7" x14ac:dyDescent="0.25">
      <c r="A63" s="19"/>
      <c r="B63" s="18"/>
      <c r="C63" s="18"/>
      <c r="D63" s="18"/>
    </row>
    <row r="64" spans="1:7" x14ac:dyDescent="0.25">
      <c r="A64" s="19"/>
      <c r="B64" s="18"/>
      <c r="C64" s="18"/>
      <c r="D64" s="18"/>
    </row>
    <row r="65" spans="1:4" x14ac:dyDescent="0.25">
      <c r="A65" s="19"/>
      <c r="B65" s="18"/>
      <c r="C65" s="18"/>
      <c r="D65" s="18"/>
    </row>
    <row r="66" spans="1:4" x14ac:dyDescent="0.25">
      <c r="A66" s="19"/>
      <c r="B66" s="18"/>
      <c r="C66" s="18"/>
      <c r="D66" s="18"/>
    </row>
    <row r="67" spans="1:4" x14ac:dyDescent="0.25">
      <c r="A67" s="19"/>
      <c r="B67" s="18"/>
      <c r="C67" s="18"/>
      <c r="D67" s="18"/>
    </row>
    <row r="68" spans="1:4" x14ac:dyDescent="0.25">
      <c r="A68" s="19"/>
      <c r="B68" s="18"/>
      <c r="C68" s="18"/>
      <c r="D68" s="18"/>
    </row>
    <row r="69" spans="1:4" x14ac:dyDescent="0.25">
      <c r="A69" s="19"/>
      <c r="B69" s="18"/>
      <c r="C69" s="18"/>
      <c r="D69" s="18"/>
    </row>
    <row r="70" spans="1:4" x14ac:dyDescent="0.25">
      <c r="A70" s="19"/>
      <c r="B70" s="18"/>
      <c r="C70" s="18"/>
      <c r="D70" s="18"/>
    </row>
    <row r="71" spans="1:4" x14ac:dyDescent="0.25">
      <c r="A71" s="19"/>
      <c r="B71" s="18"/>
      <c r="C71" s="18"/>
      <c r="D71" s="18"/>
    </row>
    <row r="72" spans="1:4" x14ac:dyDescent="0.25">
      <c r="A72" s="19"/>
      <c r="B72" s="18"/>
      <c r="C72" s="18"/>
      <c r="D72" s="18"/>
    </row>
    <row r="73" spans="1:4" x14ac:dyDescent="0.25">
      <c r="A73" s="19"/>
      <c r="B73" s="18"/>
      <c r="C73" s="18"/>
      <c r="D73" s="18"/>
    </row>
    <row r="74" spans="1:4" x14ac:dyDescent="0.25">
      <c r="A74" s="19"/>
      <c r="B74" s="18"/>
      <c r="C74" s="18"/>
      <c r="D74" s="18"/>
    </row>
    <row r="75" spans="1:4" x14ac:dyDescent="0.25">
      <c r="A75" s="19"/>
      <c r="B75" s="18"/>
      <c r="C75" s="18"/>
      <c r="D75" s="18"/>
    </row>
    <row r="76" spans="1:4" x14ac:dyDescent="0.25">
      <c r="A76" s="19"/>
      <c r="B76" s="18"/>
      <c r="C76" s="18"/>
      <c r="D76" s="18"/>
    </row>
    <row r="77" spans="1:4" x14ac:dyDescent="0.25">
      <c r="A77" s="19"/>
      <c r="B77" s="18"/>
      <c r="C77" s="18"/>
      <c r="D77" s="18"/>
    </row>
    <row r="78" spans="1:4" x14ac:dyDescent="0.25">
      <c r="A78" s="19"/>
      <c r="B78" s="18"/>
      <c r="C78" s="18"/>
      <c r="D78" s="18"/>
    </row>
    <row r="79" spans="1:4" x14ac:dyDescent="0.25">
      <c r="A79" s="19"/>
      <c r="B79" s="18"/>
      <c r="C79" s="18"/>
      <c r="D79" s="18"/>
    </row>
    <row r="80" spans="1:4" x14ac:dyDescent="0.25">
      <c r="A80" s="19"/>
      <c r="B80" s="18"/>
      <c r="C80" s="18"/>
      <c r="D80" s="18"/>
    </row>
    <row r="81" spans="1:4" x14ac:dyDescent="0.25">
      <c r="A81" s="19"/>
      <c r="B81" s="18"/>
      <c r="C81" s="18"/>
      <c r="D81" s="18"/>
    </row>
    <row r="82" spans="1:4" x14ac:dyDescent="0.25">
      <c r="A82" s="19"/>
      <c r="B82" s="18"/>
      <c r="C82" s="18"/>
      <c r="D82" s="18"/>
    </row>
    <row r="83" spans="1:4" x14ac:dyDescent="0.25">
      <c r="A83" s="19"/>
      <c r="B83" s="18"/>
      <c r="C83" s="18"/>
      <c r="D83" s="18"/>
    </row>
    <row r="84" spans="1:4" x14ac:dyDescent="0.25">
      <c r="A84" s="19"/>
      <c r="B84" s="18"/>
      <c r="C84" s="18"/>
      <c r="D84" s="18"/>
    </row>
    <row r="85" spans="1:4" x14ac:dyDescent="0.25">
      <c r="A85" s="19"/>
      <c r="B85" s="18"/>
      <c r="C85" s="18"/>
      <c r="D85" s="18"/>
    </row>
    <row r="86" spans="1:4" x14ac:dyDescent="0.25">
      <c r="A86" s="19"/>
      <c r="B86" s="18"/>
      <c r="C86" s="18"/>
      <c r="D86" s="18"/>
    </row>
    <row r="87" spans="1:4" x14ac:dyDescent="0.25">
      <c r="A87" s="19"/>
      <c r="B87" s="18"/>
      <c r="C87" s="18"/>
      <c r="D87" s="18"/>
    </row>
    <row r="88" spans="1:4" x14ac:dyDescent="0.25">
      <c r="A88" s="19"/>
      <c r="B88" s="18"/>
      <c r="C88" s="18"/>
      <c r="D88" s="18"/>
    </row>
    <row r="89" spans="1:4" x14ac:dyDescent="0.25">
      <c r="A89" s="19"/>
      <c r="B89" s="18"/>
      <c r="C89" s="18"/>
      <c r="D89" s="18"/>
    </row>
    <row r="90" spans="1:4" x14ac:dyDescent="0.25">
      <c r="A90" s="19"/>
      <c r="B90" s="18"/>
      <c r="C90" s="18"/>
      <c r="D90" s="18"/>
    </row>
    <row r="91" spans="1:4" x14ac:dyDescent="0.25">
      <c r="A91" s="19"/>
      <c r="B91" s="18"/>
      <c r="C91" s="18"/>
      <c r="D91" s="18"/>
    </row>
    <row r="92" spans="1:4" x14ac:dyDescent="0.25">
      <c r="A92" s="19"/>
      <c r="B92" s="18"/>
      <c r="C92" s="18"/>
      <c r="D92" s="18"/>
    </row>
    <row r="93" spans="1:4" x14ac:dyDescent="0.25">
      <c r="A93" s="19"/>
      <c r="B93" s="18"/>
      <c r="C93" s="18"/>
      <c r="D93" s="18"/>
    </row>
    <row r="94" spans="1:4" x14ac:dyDescent="0.25">
      <c r="A94" s="19"/>
      <c r="B94" s="18"/>
      <c r="C94" s="18"/>
      <c r="D94" s="18"/>
    </row>
    <row r="95" spans="1:4" x14ac:dyDescent="0.25">
      <c r="A95" s="19"/>
      <c r="B95" s="18"/>
      <c r="C95" s="18"/>
      <c r="D95" s="18"/>
    </row>
    <row r="96" spans="1:4" x14ac:dyDescent="0.25">
      <c r="A96" s="19"/>
      <c r="B96" s="18"/>
      <c r="C96" s="18"/>
      <c r="D96" s="18"/>
    </row>
    <row r="97" spans="1:4" x14ac:dyDescent="0.25">
      <c r="A97" s="19"/>
      <c r="B97" s="18"/>
      <c r="C97" s="18"/>
      <c r="D97" s="18"/>
    </row>
    <row r="98" spans="1:4" x14ac:dyDescent="0.25">
      <c r="A98" s="19"/>
      <c r="B98" s="18"/>
      <c r="C98" s="18"/>
      <c r="D98" s="18"/>
    </row>
    <row r="99" spans="1:4" x14ac:dyDescent="0.25">
      <c r="A99" s="19"/>
      <c r="B99" s="18"/>
      <c r="C99" s="18"/>
      <c r="D99" s="18"/>
    </row>
    <row r="100" spans="1:4" x14ac:dyDescent="0.25">
      <c r="A100" s="19"/>
      <c r="B100" s="18"/>
      <c r="C100" s="18"/>
      <c r="D100" s="18"/>
    </row>
    <row r="101" spans="1:4" x14ac:dyDescent="0.25">
      <c r="A101" s="19"/>
      <c r="B101" s="18"/>
      <c r="C101" s="18"/>
      <c r="D101" s="18"/>
    </row>
    <row r="102" spans="1:4" x14ac:dyDescent="0.25">
      <c r="A102" s="19"/>
      <c r="B102" s="18"/>
      <c r="C102" s="18"/>
      <c r="D102" s="18"/>
    </row>
    <row r="103" spans="1:4" x14ac:dyDescent="0.25">
      <c r="A103" s="19"/>
      <c r="B103" s="18"/>
      <c r="C103" s="18"/>
      <c r="D103" s="18"/>
    </row>
    <row r="104" spans="1:4" x14ac:dyDescent="0.25">
      <c r="A104" s="19"/>
      <c r="B104" s="18"/>
      <c r="C104" s="18"/>
      <c r="D104" s="18"/>
    </row>
    <row r="105" spans="1:4" x14ac:dyDescent="0.25">
      <c r="A105" s="19"/>
      <c r="B105" s="18"/>
      <c r="C105" s="18"/>
      <c r="D105" s="18"/>
    </row>
    <row r="106" spans="1:4" x14ac:dyDescent="0.25">
      <c r="A106" s="19"/>
      <c r="B106" s="18"/>
      <c r="C106" s="18"/>
      <c r="D106" s="18"/>
    </row>
    <row r="107" spans="1:4" x14ac:dyDescent="0.25">
      <c r="A107" s="19"/>
      <c r="B107" s="18"/>
      <c r="C107" s="18"/>
      <c r="D107" s="18"/>
    </row>
    <row r="108" spans="1:4" x14ac:dyDescent="0.25">
      <c r="A108" s="19"/>
      <c r="B108" s="18"/>
      <c r="C108" s="18"/>
      <c r="D108" s="18"/>
    </row>
    <row r="109" spans="1:4" x14ac:dyDescent="0.25">
      <c r="A109" s="19"/>
      <c r="B109" s="18"/>
      <c r="C109" s="18"/>
      <c r="D109" s="18"/>
    </row>
    <row r="110" spans="1:4" x14ac:dyDescent="0.25">
      <c r="A110" s="19"/>
      <c r="B110" s="18"/>
      <c r="C110" s="18"/>
      <c r="D110" s="18"/>
    </row>
    <row r="111" spans="1:4" x14ac:dyDescent="0.25">
      <c r="A111" s="19"/>
      <c r="B111" s="18"/>
      <c r="C111" s="18"/>
      <c r="D111" s="18"/>
    </row>
    <row r="112" spans="1:4" x14ac:dyDescent="0.25">
      <c r="A112" s="19"/>
      <c r="B112" s="18"/>
      <c r="C112" s="18"/>
      <c r="D112" s="18"/>
    </row>
    <row r="113" spans="1:4" x14ac:dyDescent="0.25">
      <c r="A113" s="19"/>
      <c r="B113" s="18"/>
      <c r="C113" s="18"/>
      <c r="D113" s="18"/>
    </row>
    <row r="114" spans="1:4" x14ac:dyDescent="0.25">
      <c r="A114" s="19"/>
      <c r="B114" s="18"/>
      <c r="C114" s="18"/>
      <c r="D114" s="18"/>
    </row>
    <row r="115" spans="1:4" x14ac:dyDescent="0.25">
      <c r="A115" s="19"/>
      <c r="B115" s="18"/>
      <c r="C115" s="18"/>
      <c r="D115" s="18"/>
    </row>
    <row r="116" spans="1:4" x14ac:dyDescent="0.25">
      <c r="A116" s="19"/>
      <c r="B116" s="18"/>
      <c r="C116" s="18"/>
      <c r="D116" s="18"/>
    </row>
    <row r="117" spans="1:4" x14ac:dyDescent="0.25">
      <c r="A117" s="19"/>
      <c r="B117" s="18"/>
      <c r="C117" s="18"/>
      <c r="D117" s="18"/>
    </row>
    <row r="118" spans="1:4" x14ac:dyDescent="0.25">
      <c r="A118" s="19"/>
      <c r="B118" s="18"/>
      <c r="C118" s="18"/>
      <c r="D118" s="18"/>
    </row>
    <row r="119" spans="1:4" x14ac:dyDescent="0.25">
      <c r="A119" s="19"/>
      <c r="B119" s="18"/>
      <c r="C119" s="18"/>
      <c r="D119" s="18"/>
    </row>
    <row r="120" spans="1:4" x14ac:dyDescent="0.25">
      <c r="A120" s="19"/>
      <c r="B120" s="18"/>
      <c r="C120" s="18"/>
      <c r="D120" s="18"/>
    </row>
    <row r="121" spans="1:4" x14ac:dyDescent="0.25">
      <c r="A121" s="19"/>
      <c r="B121" s="18"/>
      <c r="C121" s="18"/>
      <c r="D121" s="18"/>
    </row>
    <row r="122" spans="1:4" x14ac:dyDescent="0.25">
      <c r="A122" s="19"/>
      <c r="B122" s="18"/>
      <c r="C122" s="18"/>
      <c r="D122" s="18"/>
    </row>
    <row r="123" spans="1:4" x14ac:dyDescent="0.25">
      <c r="A123" s="19"/>
      <c r="B123" s="18"/>
      <c r="C123" s="18"/>
      <c r="D123" s="18"/>
    </row>
    <row r="124" spans="1:4" x14ac:dyDescent="0.25">
      <c r="A124" s="19"/>
      <c r="B124" s="18"/>
      <c r="C124" s="18"/>
      <c r="D124" s="18"/>
    </row>
    <row r="125" spans="1:4" x14ac:dyDescent="0.25">
      <c r="A125" s="19"/>
      <c r="B125" s="18"/>
      <c r="C125" s="18"/>
      <c r="D125" s="18"/>
    </row>
    <row r="126" spans="1:4" x14ac:dyDescent="0.25">
      <c r="A126" s="19"/>
      <c r="B126" s="18"/>
      <c r="C126" s="18"/>
      <c r="D126" s="18"/>
    </row>
    <row r="127" spans="1:4" x14ac:dyDescent="0.25">
      <c r="A127" s="19"/>
      <c r="B127" s="18"/>
      <c r="C127" s="18"/>
      <c r="D127" s="18"/>
    </row>
    <row r="128" spans="1:4" x14ac:dyDescent="0.25">
      <c r="A128" s="19"/>
      <c r="B128" s="18"/>
      <c r="C128" s="18"/>
      <c r="D128" s="18"/>
    </row>
    <row r="129" spans="1:4" x14ac:dyDescent="0.25">
      <c r="A129" s="19"/>
      <c r="B129" s="18"/>
      <c r="C129" s="18"/>
      <c r="D129" s="18"/>
    </row>
    <row r="130" spans="1:4" x14ac:dyDescent="0.25">
      <c r="A130" s="19"/>
      <c r="B130" s="18"/>
      <c r="C130" s="18"/>
      <c r="D130" s="18"/>
    </row>
    <row r="131" spans="1:4" x14ac:dyDescent="0.25">
      <c r="A131" s="19"/>
      <c r="B131" s="18"/>
      <c r="C131" s="18"/>
      <c r="D131" s="18"/>
    </row>
    <row r="132" spans="1:4" x14ac:dyDescent="0.25">
      <c r="A132" s="19"/>
      <c r="B132" s="18"/>
      <c r="C132" s="18"/>
      <c r="D132" s="18"/>
    </row>
    <row r="133" spans="1:4" x14ac:dyDescent="0.25">
      <c r="A133" s="19"/>
      <c r="B133" s="18"/>
      <c r="C133" s="18"/>
      <c r="D133" s="18"/>
    </row>
    <row r="134" spans="1:4" x14ac:dyDescent="0.25">
      <c r="A134" s="19"/>
      <c r="B134" s="18"/>
      <c r="C134" s="18"/>
      <c r="D134" s="18"/>
    </row>
    <row r="135" spans="1:4" x14ac:dyDescent="0.25">
      <c r="A135" s="19"/>
      <c r="B135" s="18"/>
      <c r="C135" s="18"/>
      <c r="D135" s="18"/>
    </row>
    <row r="136" spans="1:4" x14ac:dyDescent="0.25">
      <c r="A136" s="19"/>
      <c r="B136" s="18"/>
      <c r="C136" s="18"/>
      <c r="D136" s="18"/>
    </row>
    <row r="137" spans="1:4" x14ac:dyDescent="0.25">
      <c r="A137" s="19"/>
      <c r="B137" s="18"/>
      <c r="C137" s="18"/>
      <c r="D137" s="18"/>
    </row>
    <row r="138" spans="1:4" x14ac:dyDescent="0.25">
      <c r="A138" s="19"/>
      <c r="B138" s="18"/>
      <c r="C138" s="18"/>
      <c r="D138" s="18"/>
    </row>
    <row r="139" spans="1:4" x14ac:dyDescent="0.25">
      <c r="A139" s="19"/>
      <c r="B139" s="18"/>
      <c r="C139" s="18"/>
      <c r="D139" s="18"/>
    </row>
    <row r="140" spans="1:4" x14ac:dyDescent="0.25">
      <c r="A140" s="19"/>
      <c r="B140" s="18"/>
      <c r="C140" s="18"/>
      <c r="D140" s="18"/>
    </row>
    <row r="141" spans="1:4" x14ac:dyDescent="0.25">
      <c r="A141" s="19"/>
      <c r="B141" s="18"/>
      <c r="C141" s="18"/>
      <c r="D141" s="18"/>
    </row>
    <row r="142" spans="1:4" x14ac:dyDescent="0.25">
      <c r="A142" s="19"/>
      <c r="B142" s="18"/>
      <c r="C142" s="18"/>
      <c r="D142" s="18"/>
    </row>
    <row r="143" spans="1:4" x14ac:dyDescent="0.25">
      <c r="A143" s="19"/>
      <c r="B143" s="18"/>
      <c r="C143" s="18"/>
      <c r="D143" s="18"/>
    </row>
    <row r="144" spans="1:4" x14ac:dyDescent="0.25">
      <c r="A144" s="19"/>
      <c r="B144" s="18"/>
      <c r="C144" s="18"/>
      <c r="D144" s="18"/>
    </row>
    <row r="145" spans="1:4" x14ac:dyDescent="0.25">
      <c r="A145" s="19"/>
      <c r="B145" s="18"/>
      <c r="C145" s="18"/>
      <c r="D145" s="18"/>
    </row>
    <row r="146" spans="1:4" x14ac:dyDescent="0.25">
      <c r="A146" s="19"/>
      <c r="B146" s="18"/>
      <c r="C146" s="18"/>
      <c r="D146" s="18"/>
    </row>
    <row r="147" spans="1:4" x14ac:dyDescent="0.25">
      <c r="A147" s="19"/>
      <c r="B147" s="18"/>
      <c r="C147" s="18"/>
      <c r="D147" s="18"/>
    </row>
    <row r="148" spans="1:4" x14ac:dyDescent="0.25">
      <c r="A148" s="19"/>
      <c r="B148" s="18"/>
      <c r="C148" s="18"/>
      <c r="D148" s="18"/>
    </row>
    <row r="149" spans="1:4" x14ac:dyDescent="0.25">
      <c r="A149" s="19"/>
      <c r="B149" s="18"/>
      <c r="C149" s="18"/>
      <c r="D149" s="18"/>
    </row>
    <row r="150" spans="1:4" x14ac:dyDescent="0.25">
      <c r="A150" s="19"/>
      <c r="B150" s="18"/>
      <c r="C150" s="18"/>
      <c r="D150" s="18"/>
    </row>
    <row r="151" spans="1:4" x14ac:dyDescent="0.25">
      <c r="A151" s="19"/>
      <c r="B151" s="18"/>
      <c r="C151" s="18"/>
      <c r="D151" s="18"/>
    </row>
    <row r="152" spans="1:4" x14ac:dyDescent="0.25">
      <c r="A152" s="19"/>
      <c r="B152" s="18"/>
      <c r="C152" s="18"/>
      <c r="D152" s="18"/>
    </row>
    <row r="153" spans="1:4" x14ac:dyDescent="0.25">
      <c r="A153" s="19"/>
      <c r="B153" s="18"/>
      <c r="C153" s="18"/>
      <c r="D153" s="18"/>
    </row>
    <row r="154" spans="1:4" x14ac:dyDescent="0.25">
      <c r="A154" s="19"/>
      <c r="B154" s="18"/>
      <c r="C154" s="18"/>
      <c r="D154" s="18"/>
    </row>
    <row r="155" spans="1:4" x14ac:dyDescent="0.25">
      <c r="A155" s="19"/>
      <c r="B155" s="18"/>
      <c r="C155" s="18"/>
      <c r="D155" s="18"/>
    </row>
    <row r="156" spans="1:4" x14ac:dyDescent="0.25">
      <c r="A156" s="19"/>
      <c r="B156" s="18"/>
      <c r="C156" s="18"/>
      <c r="D156" s="18"/>
    </row>
    <row r="157" spans="1:4" x14ac:dyDescent="0.25">
      <c r="A157" s="19"/>
      <c r="B157" s="18"/>
      <c r="C157" s="18"/>
      <c r="D157" s="18"/>
    </row>
    <row r="158" spans="1:4" x14ac:dyDescent="0.25">
      <c r="A158" s="19"/>
      <c r="B158" s="18"/>
      <c r="C158" s="18"/>
      <c r="D158" s="18"/>
    </row>
    <row r="159" spans="1:4" x14ac:dyDescent="0.25">
      <c r="A159" s="19"/>
      <c r="B159" s="18"/>
      <c r="C159" s="18"/>
      <c r="D159" s="18"/>
    </row>
    <row r="160" spans="1:4" x14ac:dyDescent="0.25">
      <c r="A160" s="19"/>
      <c r="B160" s="18"/>
      <c r="C160" s="18"/>
      <c r="D160" s="18"/>
    </row>
    <row r="161" spans="1:4" x14ac:dyDescent="0.25">
      <c r="A161" s="19"/>
      <c r="B161" s="18"/>
      <c r="C161" s="18"/>
      <c r="D161" s="18"/>
    </row>
    <row r="162" spans="1:4" x14ac:dyDescent="0.25">
      <c r="A162" s="19"/>
      <c r="B162" s="18"/>
      <c r="C162" s="18"/>
      <c r="D162" s="18"/>
    </row>
    <row r="163" spans="1:4" x14ac:dyDescent="0.25">
      <c r="A163" s="19"/>
      <c r="B163" s="18"/>
      <c r="C163" s="18"/>
      <c r="D163" s="18"/>
    </row>
    <row r="164" spans="1:4" x14ac:dyDescent="0.25">
      <c r="A164" s="19"/>
      <c r="B164" s="18"/>
      <c r="C164" s="18"/>
      <c r="D164" s="18"/>
    </row>
    <row r="165" spans="1:4" x14ac:dyDescent="0.25">
      <c r="A165" s="19"/>
      <c r="B165" s="18"/>
      <c r="C165" s="18"/>
      <c r="D165" s="18"/>
    </row>
    <row r="166" spans="1:4" x14ac:dyDescent="0.25">
      <c r="A166" s="19"/>
      <c r="B166" s="18"/>
      <c r="C166" s="18"/>
      <c r="D166" s="18"/>
    </row>
    <row r="167" spans="1:4" x14ac:dyDescent="0.25">
      <c r="A167" s="19"/>
      <c r="B167" s="18"/>
      <c r="C167" s="18"/>
      <c r="D167" s="18"/>
    </row>
    <row r="168" spans="1:4" x14ac:dyDescent="0.25">
      <c r="A168" s="19"/>
      <c r="B168" s="18"/>
      <c r="C168" s="18"/>
      <c r="D168" s="18"/>
    </row>
    <row r="169" spans="1:4" x14ac:dyDescent="0.25">
      <c r="A169" s="19"/>
      <c r="B169" s="18"/>
      <c r="C169" s="18"/>
      <c r="D169" s="18"/>
    </row>
    <row r="170" spans="1:4" x14ac:dyDescent="0.25">
      <c r="A170" s="19"/>
      <c r="B170" s="18"/>
      <c r="C170" s="18"/>
      <c r="D170" s="18"/>
    </row>
    <row r="171" spans="1:4" x14ac:dyDescent="0.25">
      <c r="A171" s="19"/>
      <c r="B171" s="18"/>
      <c r="C171" s="18"/>
      <c r="D171" s="18"/>
    </row>
    <row r="172" spans="1:4" x14ac:dyDescent="0.25">
      <c r="A172" s="19"/>
      <c r="B172" s="18"/>
      <c r="C172" s="18"/>
      <c r="D172" s="18"/>
    </row>
    <row r="173" spans="1:4" x14ac:dyDescent="0.25">
      <c r="A173" s="19"/>
      <c r="B173" s="18"/>
      <c r="C173" s="18"/>
      <c r="D173" s="18"/>
    </row>
    <row r="174" spans="1:4" x14ac:dyDescent="0.25">
      <c r="A174" s="19"/>
      <c r="B174" s="18"/>
      <c r="C174" s="18"/>
      <c r="D174" s="18"/>
    </row>
    <row r="175" spans="1:4" x14ac:dyDescent="0.25">
      <c r="A175" s="19"/>
      <c r="B175" s="18"/>
      <c r="C175" s="18"/>
      <c r="D175" s="18"/>
    </row>
    <row r="176" spans="1:4" x14ac:dyDescent="0.25">
      <c r="A176" s="19"/>
      <c r="B176" s="18"/>
      <c r="C176" s="18"/>
      <c r="D176" s="18"/>
    </row>
    <row r="177" spans="1:4" x14ac:dyDescent="0.25">
      <c r="A177" s="19"/>
      <c r="B177" s="18"/>
      <c r="C177" s="18"/>
      <c r="D177" s="18"/>
    </row>
    <row r="178" spans="1:4" x14ac:dyDescent="0.25">
      <c r="A178" s="19"/>
      <c r="B178" s="18"/>
      <c r="C178" s="18"/>
      <c r="D178" s="18"/>
    </row>
    <row r="179" spans="1:4" x14ac:dyDescent="0.25">
      <c r="A179" s="19"/>
      <c r="B179" s="18"/>
      <c r="C179" s="18"/>
      <c r="D179" s="18"/>
    </row>
    <row r="180" spans="1:4" x14ac:dyDescent="0.25">
      <c r="A180" s="19"/>
      <c r="B180" s="18"/>
      <c r="C180" s="18"/>
      <c r="D180" s="18"/>
    </row>
    <row r="181" spans="1:4" x14ac:dyDescent="0.25">
      <c r="A181" s="19"/>
      <c r="B181" s="18"/>
      <c r="C181" s="18"/>
      <c r="D181" s="18"/>
    </row>
    <row r="182" spans="1:4" x14ac:dyDescent="0.25">
      <c r="A182" s="19"/>
      <c r="B182" s="18"/>
      <c r="C182" s="18"/>
      <c r="D182" s="18"/>
    </row>
    <row r="183" spans="1:4" x14ac:dyDescent="0.25">
      <c r="A183" s="19"/>
      <c r="B183" s="18"/>
      <c r="C183" s="18"/>
      <c r="D183" s="18"/>
    </row>
    <row r="184" spans="1:4" x14ac:dyDescent="0.25">
      <c r="A184" s="19"/>
      <c r="B184" s="18"/>
      <c r="C184" s="18"/>
      <c r="D184" s="18"/>
    </row>
    <row r="185" spans="1:4" x14ac:dyDescent="0.25">
      <c r="A185" s="19"/>
      <c r="B185" s="18"/>
      <c r="C185" s="18"/>
      <c r="D185" s="18"/>
    </row>
    <row r="186" spans="1:4" x14ac:dyDescent="0.25">
      <c r="A186" s="19"/>
      <c r="B186" s="18"/>
      <c r="C186" s="18"/>
      <c r="D186" s="18"/>
    </row>
    <row r="187" spans="1:4" x14ac:dyDescent="0.25">
      <c r="A187" s="19"/>
      <c r="B187" s="18"/>
      <c r="C187" s="18"/>
      <c r="D187" s="18"/>
    </row>
    <row r="188" spans="1:4" x14ac:dyDescent="0.25">
      <c r="A188" s="19"/>
      <c r="B188" s="18"/>
      <c r="C188" s="18"/>
      <c r="D188" s="18"/>
    </row>
    <row r="189" spans="1:4" x14ac:dyDescent="0.25">
      <c r="A189" s="19"/>
      <c r="B189" s="18"/>
      <c r="C189" s="18"/>
      <c r="D189" s="18"/>
    </row>
    <row r="190" spans="1:4" x14ac:dyDescent="0.25">
      <c r="A190" s="19"/>
      <c r="B190" s="18"/>
      <c r="C190" s="18"/>
      <c r="D190" s="18"/>
    </row>
    <row r="191" spans="1:4" x14ac:dyDescent="0.25">
      <c r="A191" s="19"/>
      <c r="B191" s="18"/>
      <c r="C191" s="18"/>
      <c r="D191" s="18"/>
    </row>
    <row r="192" spans="1:4" x14ac:dyDescent="0.25">
      <c r="A192" s="19"/>
      <c r="B192" s="18"/>
      <c r="C192" s="18"/>
      <c r="D192" s="18"/>
    </row>
    <row r="193" spans="1:4" x14ac:dyDescent="0.25">
      <c r="A193" s="19"/>
      <c r="B193" s="18"/>
      <c r="C193" s="18"/>
      <c r="D193" s="18"/>
    </row>
    <row r="194" spans="1:4" x14ac:dyDescent="0.25">
      <c r="A194" s="19"/>
      <c r="B194" s="18"/>
      <c r="C194" s="18"/>
      <c r="D194" s="18"/>
    </row>
    <row r="195" spans="1:4" x14ac:dyDescent="0.25">
      <c r="A195" s="19"/>
      <c r="B195" s="18"/>
      <c r="C195" s="18"/>
      <c r="D195" s="18"/>
    </row>
    <row r="196" spans="1:4" x14ac:dyDescent="0.25">
      <c r="A196" s="19"/>
      <c r="B196" s="18"/>
      <c r="C196" s="18"/>
      <c r="D196" s="18"/>
    </row>
    <row r="197" spans="1:4" x14ac:dyDescent="0.25">
      <c r="A197" s="19"/>
      <c r="B197" s="18"/>
      <c r="C197" s="18"/>
      <c r="D197" s="18"/>
    </row>
    <row r="198" spans="1:4" x14ac:dyDescent="0.25">
      <c r="A198" s="19"/>
      <c r="B198" s="18"/>
      <c r="C198" s="18"/>
      <c r="D198" s="18"/>
    </row>
    <row r="199" spans="1:4" x14ac:dyDescent="0.25">
      <c r="A199" s="19"/>
      <c r="B199" s="18"/>
      <c r="C199" s="18"/>
      <c r="D199" s="18"/>
    </row>
    <row r="200" spans="1:4" x14ac:dyDescent="0.25">
      <c r="A200" s="19"/>
      <c r="B200" s="18"/>
      <c r="C200" s="18"/>
      <c r="D200" s="18"/>
    </row>
    <row r="201" spans="1:4" x14ac:dyDescent="0.25">
      <c r="A201" s="19"/>
      <c r="B201" s="18"/>
      <c r="C201" s="18"/>
      <c r="D201" s="1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01"/>
  <sheetViews>
    <sheetView zoomScaleNormal="100" workbookViewId="0">
      <selection activeCell="E2" sqref="E2"/>
    </sheetView>
  </sheetViews>
  <sheetFormatPr defaultColWidth="8.88671875" defaultRowHeight="13.8" x14ac:dyDescent="0.25"/>
  <cols>
    <col min="1" max="1" width="17" style="14" bestFit="1" customWidth="1"/>
    <col min="2" max="2" width="19" style="14" bestFit="1" customWidth="1"/>
    <col min="3" max="3" width="18.6640625" style="14" customWidth="1"/>
    <col min="4" max="4" width="18.88671875" style="14" customWidth="1"/>
    <col min="5" max="5" width="15.88671875" style="14" customWidth="1"/>
    <col min="6" max="6" width="15.33203125" style="14" customWidth="1"/>
    <col min="7" max="7" width="12.33203125" style="14" customWidth="1"/>
    <col min="8" max="16384" width="8.88671875" style="14"/>
  </cols>
  <sheetData>
    <row r="1" spans="1:62" s="11" customFormat="1" ht="37.200000000000003" customHeight="1" x14ac:dyDescent="0.2">
      <c r="A1" s="23" t="s">
        <v>90</v>
      </c>
      <c r="B1" s="10" t="s">
        <v>97</v>
      </c>
    </row>
    <row r="2" spans="1:62" s="11" customFormat="1" ht="32.4" customHeight="1" x14ac:dyDescent="0.2">
      <c r="A2" s="66" t="s">
        <v>113</v>
      </c>
    </row>
    <row r="3" spans="1:62" ht="14.25" x14ac:dyDescent="0.2">
      <c r="A3" s="12"/>
      <c r="B3" s="13"/>
      <c r="C3" s="13"/>
      <c r="D3" s="13"/>
    </row>
    <row r="4" spans="1:62" ht="14.25" x14ac:dyDescent="0.2">
      <c r="A4" s="15"/>
      <c r="B4" s="24" t="s">
        <v>40</v>
      </c>
      <c r="C4" s="24" t="s">
        <v>41</v>
      </c>
      <c r="D4" s="16" t="s">
        <v>43</v>
      </c>
      <c r="E4" s="16" t="s">
        <v>42</v>
      </c>
      <c r="F4" s="16" t="s">
        <v>44</v>
      </c>
      <c r="G4" s="17" t="s">
        <v>39</v>
      </c>
    </row>
    <row r="5" spans="1:62" ht="14.25" x14ac:dyDescent="0.2">
      <c r="A5" s="19">
        <v>0</v>
      </c>
      <c r="B5" s="25">
        <v>0</v>
      </c>
      <c r="C5" s="25">
        <f>B5</f>
        <v>0</v>
      </c>
      <c r="D5" s="18">
        <f>B5</f>
        <v>0</v>
      </c>
      <c r="E5" s="18">
        <f>C5</f>
        <v>0</v>
      </c>
      <c r="F5" s="18">
        <f>D5</f>
        <v>0</v>
      </c>
      <c r="G5" s="18">
        <v>12</v>
      </c>
      <c r="H5" s="18">
        <f>C5</f>
        <v>0</v>
      </c>
    </row>
    <row r="6" spans="1:62" ht="14.25" x14ac:dyDescent="0.2">
      <c r="A6" s="19">
        <v>1</v>
      </c>
      <c r="B6" s="25">
        <v>1</v>
      </c>
      <c r="C6" s="25">
        <f>B6*2</f>
        <v>2</v>
      </c>
      <c r="D6" s="18">
        <f t="shared" ref="D6:F17" si="0">B6</f>
        <v>1</v>
      </c>
      <c r="E6" s="18">
        <f t="shared" si="0"/>
        <v>2</v>
      </c>
      <c r="F6" s="18">
        <f t="shared" si="0"/>
        <v>1</v>
      </c>
      <c r="G6" s="18">
        <v>12</v>
      </c>
      <c r="H6" s="18">
        <f t="shared" ref="H6:H20" si="1">C6</f>
        <v>2</v>
      </c>
    </row>
    <row r="7" spans="1:62" ht="14.25" x14ac:dyDescent="0.2">
      <c r="A7" s="19">
        <v>2</v>
      </c>
      <c r="B7" s="25">
        <v>2</v>
      </c>
      <c r="C7" s="25">
        <f t="shared" ref="C7:C22" si="2">B7*2</f>
        <v>4</v>
      </c>
      <c r="D7" s="18">
        <f t="shared" si="0"/>
        <v>2</v>
      </c>
      <c r="E7" s="18">
        <f t="shared" si="0"/>
        <v>4</v>
      </c>
      <c r="F7" s="18">
        <f t="shared" si="0"/>
        <v>2</v>
      </c>
      <c r="G7" s="18">
        <v>12</v>
      </c>
      <c r="H7" s="18">
        <f t="shared" si="1"/>
        <v>4</v>
      </c>
    </row>
    <row r="8" spans="1:62" ht="14.25" x14ac:dyDescent="0.2">
      <c r="A8" s="19">
        <v>3</v>
      </c>
      <c r="B8" s="25">
        <v>3</v>
      </c>
      <c r="C8" s="25">
        <f t="shared" si="2"/>
        <v>6</v>
      </c>
      <c r="D8" s="18">
        <f t="shared" si="0"/>
        <v>3</v>
      </c>
      <c r="E8" s="18">
        <f t="shared" si="0"/>
        <v>6</v>
      </c>
      <c r="F8" s="18">
        <f t="shared" si="0"/>
        <v>3</v>
      </c>
      <c r="G8" s="18">
        <v>12</v>
      </c>
      <c r="H8" s="18">
        <f t="shared" si="1"/>
        <v>6</v>
      </c>
      <c r="BJ8" s="26"/>
    </row>
    <row r="9" spans="1:62" ht="14.25" x14ac:dyDescent="0.2">
      <c r="A9" s="19">
        <v>4</v>
      </c>
      <c r="B9" s="25">
        <v>4</v>
      </c>
      <c r="C9" s="25">
        <f t="shared" si="2"/>
        <v>8</v>
      </c>
      <c r="D9" s="18">
        <f t="shared" si="0"/>
        <v>4</v>
      </c>
      <c r="E9" s="18">
        <f t="shared" si="0"/>
        <v>8</v>
      </c>
      <c r="F9" s="18">
        <f t="shared" si="0"/>
        <v>4</v>
      </c>
      <c r="G9" s="18">
        <v>12</v>
      </c>
      <c r="H9" s="18">
        <f t="shared" si="1"/>
        <v>8</v>
      </c>
    </row>
    <row r="10" spans="1:62" ht="14.25" x14ac:dyDescent="0.2">
      <c r="A10" s="19">
        <v>5</v>
      </c>
      <c r="B10" s="25">
        <v>5</v>
      </c>
      <c r="C10" s="25">
        <f t="shared" si="2"/>
        <v>10</v>
      </c>
      <c r="D10" s="18">
        <f t="shared" si="0"/>
        <v>5</v>
      </c>
      <c r="E10" s="18">
        <f t="shared" si="0"/>
        <v>10</v>
      </c>
      <c r="F10" s="18">
        <f t="shared" si="0"/>
        <v>5</v>
      </c>
      <c r="G10" s="18">
        <v>12</v>
      </c>
      <c r="H10" s="18">
        <f t="shared" si="1"/>
        <v>10</v>
      </c>
    </row>
    <row r="11" spans="1:62" ht="14.25" x14ac:dyDescent="0.2">
      <c r="A11" s="19">
        <v>6</v>
      </c>
      <c r="B11" s="25">
        <v>6</v>
      </c>
      <c r="C11" s="25">
        <f t="shared" si="2"/>
        <v>12</v>
      </c>
      <c r="D11" s="18">
        <f t="shared" si="0"/>
        <v>6</v>
      </c>
      <c r="E11" s="18">
        <f t="shared" si="0"/>
        <v>12</v>
      </c>
      <c r="F11" s="18">
        <f t="shared" si="0"/>
        <v>6</v>
      </c>
      <c r="G11" s="18">
        <v>12</v>
      </c>
      <c r="H11" s="18">
        <f t="shared" si="1"/>
        <v>12</v>
      </c>
    </row>
    <row r="12" spans="1:62" ht="14.25" x14ac:dyDescent="0.2">
      <c r="A12" s="19">
        <v>7</v>
      </c>
      <c r="B12" s="25">
        <v>7</v>
      </c>
      <c r="C12" s="25">
        <f t="shared" si="2"/>
        <v>14</v>
      </c>
      <c r="D12" s="18">
        <f t="shared" si="0"/>
        <v>7</v>
      </c>
      <c r="E12" s="18"/>
      <c r="F12" s="18"/>
      <c r="G12" s="18">
        <v>12</v>
      </c>
      <c r="H12" s="18">
        <f t="shared" si="1"/>
        <v>14</v>
      </c>
    </row>
    <row r="13" spans="1:62" ht="14.25" x14ac:dyDescent="0.2">
      <c r="A13" s="19">
        <v>8</v>
      </c>
      <c r="B13" s="25">
        <v>8</v>
      </c>
      <c r="C13" s="25">
        <f t="shared" si="2"/>
        <v>16</v>
      </c>
      <c r="D13" s="18">
        <f t="shared" si="0"/>
        <v>8</v>
      </c>
      <c r="E13" s="18"/>
      <c r="F13" s="18"/>
      <c r="G13" s="18">
        <v>12</v>
      </c>
      <c r="H13" s="18">
        <f t="shared" si="1"/>
        <v>16</v>
      </c>
    </row>
    <row r="14" spans="1:62" ht="14.25" x14ac:dyDescent="0.2">
      <c r="A14" s="19">
        <v>9</v>
      </c>
      <c r="B14" s="25">
        <v>9</v>
      </c>
      <c r="C14" s="25">
        <f t="shared" si="2"/>
        <v>18</v>
      </c>
      <c r="D14" s="18">
        <f t="shared" si="0"/>
        <v>9</v>
      </c>
      <c r="E14" s="18"/>
      <c r="F14" s="18"/>
      <c r="G14" s="18">
        <v>12</v>
      </c>
      <c r="H14" s="18">
        <f t="shared" si="1"/>
        <v>18</v>
      </c>
    </row>
    <row r="15" spans="1:62" ht="14.25" x14ac:dyDescent="0.2">
      <c r="A15" s="19">
        <v>10</v>
      </c>
      <c r="B15" s="25">
        <v>10</v>
      </c>
      <c r="C15" s="25">
        <f t="shared" si="2"/>
        <v>20</v>
      </c>
      <c r="D15" s="18">
        <f t="shared" si="0"/>
        <v>10</v>
      </c>
      <c r="E15" s="18"/>
      <c r="F15" s="18"/>
      <c r="G15" s="18">
        <v>12</v>
      </c>
      <c r="H15" s="18">
        <f t="shared" si="1"/>
        <v>20</v>
      </c>
    </row>
    <row r="16" spans="1:62" ht="14.25" x14ac:dyDescent="0.2">
      <c r="A16" s="19">
        <v>11</v>
      </c>
      <c r="B16" s="25">
        <v>11</v>
      </c>
      <c r="C16" s="25">
        <f t="shared" si="2"/>
        <v>22</v>
      </c>
      <c r="D16" s="18">
        <f t="shared" si="0"/>
        <v>11</v>
      </c>
      <c r="E16" s="18"/>
      <c r="F16" s="18"/>
      <c r="G16" s="18">
        <v>12</v>
      </c>
      <c r="H16" s="18">
        <f t="shared" si="1"/>
        <v>22</v>
      </c>
    </row>
    <row r="17" spans="1:8" ht="14.25" x14ac:dyDescent="0.2">
      <c r="A17" s="19">
        <v>12</v>
      </c>
      <c r="B17" s="25">
        <v>12</v>
      </c>
      <c r="C17" s="25">
        <f t="shared" si="2"/>
        <v>24</v>
      </c>
      <c r="D17" s="18">
        <f t="shared" si="0"/>
        <v>12</v>
      </c>
      <c r="E17" s="18"/>
      <c r="F17" s="18"/>
      <c r="G17" s="18">
        <v>12</v>
      </c>
      <c r="H17" s="18">
        <f t="shared" si="1"/>
        <v>24</v>
      </c>
    </row>
    <row r="18" spans="1:8" ht="14.25" x14ac:dyDescent="0.2">
      <c r="A18" s="19">
        <v>13</v>
      </c>
      <c r="B18" s="25">
        <v>13</v>
      </c>
      <c r="C18" s="25">
        <f t="shared" si="2"/>
        <v>26</v>
      </c>
      <c r="D18" s="18"/>
      <c r="E18" s="18"/>
      <c r="F18" s="18"/>
      <c r="G18" s="18">
        <v>12</v>
      </c>
      <c r="H18" s="18">
        <f t="shared" si="1"/>
        <v>26</v>
      </c>
    </row>
    <row r="19" spans="1:8" ht="14.25" x14ac:dyDescent="0.2">
      <c r="A19" s="19">
        <v>14</v>
      </c>
      <c r="B19" s="25">
        <v>14</v>
      </c>
      <c r="C19" s="25">
        <f t="shared" si="2"/>
        <v>28</v>
      </c>
      <c r="D19" s="18"/>
      <c r="E19" s="18"/>
      <c r="F19" s="18"/>
      <c r="G19" s="18">
        <v>12</v>
      </c>
      <c r="H19" s="18">
        <f t="shared" si="1"/>
        <v>28</v>
      </c>
    </row>
    <row r="20" spans="1:8" ht="14.25" x14ac:dyDescent="0.2">
      <c r="A20" s="19">
        <v>15</v>
      </c>
      <c r="B20" s="25">
        <v>15</v>
      </c>
      <c r="C20" s="25">
        <f t="shared" si="2"/>
        <v>30</v>
      </c>
      <c r="D20" s="18"/>
      <c r="E20" s="18"/>
      <c r="F20" s="18"/>
      <c r="G20" s="18">
        <v>12</v>
      </c>
      <c r="H20" s="18">
        <f t="shared" si="1"/>
        <v>30</v>
      </c>
    </row>
    <row r="21" spans="1:8" ht="14.25" x14ac:dyDescent="0.2">
      <c r="A21" s="19">
        <v>16</v>
      </c>
      <c r="B21" s="25">
        <v>16</v>
      </c>
      <c r="C21" s="25">
        <f t="shared" si="2"/>
        <v>32</v>
      </c>
      <c r="D21" s="18"/>
      <c r="E21" s="18"/>
      <c r="F21" s="18"/>
      <c r="G21" s="18">
        <v>12</v>
      </c>
      <c r="H21" s="18"/>
    </row>
    <row r="22" spans="1:8" ht="14.25" x14ac:dyDescent="0.2">
      <c r="A22" s="19">
        <v>17</v>
      </c>
      <c r="B22" s="25">
        <v>17</v>
      </c>
      <c r="C22" s="25">
        <f t="shared" si="2"/>
        <v>34</v>
      </c>
      <c r="D22" s="18"/>
      <c r="E22" s="18"/>
      <c r="F22" s="18"/>
      <c r="G22" s="18">
        <v>12</v>
      </c>
      <c r="H22" s="18"/>
    </row>
    <row r="23" spans="1:8" ht="14.25" x14ac:dyDescent="0.2">
      <c r="A23" s="19"/>
      <c r="B23" s="25"/>
      <c r="C23" s="25"/>
      <c r="D23" s="18"/>
      <c r="E23" s="18"/>
      <c r="F23" s="18"/>
      <c r="G23" s="18"/>
      <c r="H23" s="18"/>
    </row>
    <row r="24" spans="1:8" ht="14.25" x14ac:dyDescent="0.2">
      <c r="A24" s="19"/>
      <c r="B24" s="25"/>
      <c r="C24" s="25"/>
      <c r="D24" s="18"/>
      <c r="E24" s="18"/>
      <c r="F24" s="18"/>
      <c r="G24" s="18"/>
      <c r="H24" s="18"/>
    </row>
    <row r="25" spans="1:8" ht="14.25" x14ac:dyDescent="0.2">
      <c r="A25" s="19"/>
      <c r="B25" s="25"/>
      <c r="C25" s="25"/>
      <c r="D25" s="18"/>
      <c r="E25" s="18"/>
      <c r="F25" s="18"/>
      <c r="G25" s="18"/>
      <c r="H25" s="18"/>
    </row>
    <row r="26" spans="1:8" ht="14.25" x14ac:dyDescent="0.2">
      <c r="A26" s="19"/>
      <c r="B26" s="25"/>
      <c r="C26" s="25"/>
      <c r="D26" s="18"/>
      <c r="E26" s="18"/>
      <c r="F26" s="18"/>
      <c r="G26" s="18"/>
      <c r="H26" s="18"/>
    </row>
    <row r="27" spans="1:8" ht="14.25" x14ac:dyDescent="0.2">
      <c r="A27" s="19"/>
      <c r="B27" s="25"/>
      <c r="C27" s="25"/>
      <c r="D27" s="18"/>
      <c r="E27" s="18"/>
      <c r="F27" s="18"/>
      <c r="G27" s="18"/>
    </row>
    <row r="28" spans="1:8" ht="14.25" x14ac:dyDescent="0.2">
      <c r="A28" s="19"/>
      <c r="B28" s="25"/>
      <c r="C28" s="25"/>
      <c r="D28" s="18"/>
      <c r="E28" s="18"/>
      <c r="F28" s="18"/>
      <c r="G28" s="18"/>
    </row>
    <row r="29" spans="1:8" ht="14.25" x14ac:dyDescent="0.2">
      <c r="A29" s="19"/>
      <c r="B29" s="25"/>
      <c r="C29" s="25"/>
      <c r="D29" s="18"/>
      <c r="E29" s="18"/>
      <c r="F29" s="18"/>
      <c r="G29" s="18"/>
    </row>
    <row r="30" spans="1:8" ht="14.25" x14ac:dyDescent="0.2">
      <c r="A30" s="19"/>
      <c r="B30" s="25"/>
      <c r="C30" s="25"/>
      <c r="D30" s="18"/>
      <c r="E30" s="18"/>
      <c r="F30" s="18"/>
      <c r="G30" s="18"/>
    </row>
    <row r="31" spans="1:8" ht="14.25" x14ac:dyDescent="0.2">
      <c r="A31" s="19"/>
      <c r="B31" s="25"/>
      <c r="C31" s="25"/>
      <c r="D31" s="18"/>
      <c r="E31" s="18"/>
      <c r="F31" s="18"/>
      <c r="G31" s="18"/>
    </row>
    <row r="32" spans="1:8" x14ac:dyDescent="0.25">
      <c r="A32" s="19"/>
      <c r="B32" s="25"/>
      <c r="C32" s="25"/>
      <c r="D32" s="18"/>
      <c r="E32" s="18"/>
      <c r="F32" s="18"/>
      <c r="G32" s="18"/>
    </row>
    <row r="33" spans="1:7" x14ac:dyDescent="0.25">
      <c r="A33" s="19"/>
      <c r="B33" s="25"/>
      <c r="C33" s="25"/>
      <c r="D33" s="18"/>
      <c r="E33" s="18"/>
      <c r="F33" s="18"/>
      <c r="G33" s="18"/>
    </row>
    <row r="34" spans="1:7" x14ac:dyDescent="0.25">
      <c r="A34" s="19"/>
      <c r="B34" s="25"/>
      <c r="C34" s="25"/>
      <c r="D34" s="18"/>
      <c r="E34" s="18"/>
      <c r="F34" s="18"/>
      <c r="G34" s="18"/>
    </row>
    <row r="35" spans="1:7" x14ac:dyDescent="0.25">
      <c r="A35" s="19"/>
      <c r="B35" s="25"/>
      <c r="C35" s="25"/>
      <c r="D35" s="18"/>
      <c r="E35" s="18"/>
      <c r="F35" s="18"/>
      <c r="G35" s="18"/>
    </row>
    <row r="36" spans="1:7" x14ac:dyDescent="0.25">
      <c r="A36" s="19"/>
      <c r="B36" s="18"/>
      <c r="C36" s="18"/>
      <c r="D36" s="18"/>
      <c r="E36" s="18"/>
      <c r="F36" s="18"/>
      <c r="G36" s="18"/>
    </row>
    <row r="37" spans="1:7" x14ac:dyDescent="0.25">
      <c r="A37" s="19"/>
      <c r="B37" s="18"/>
      <c r="C37" s="18"/>
      <c r="D37" s="18"/>
      <c r="E37" s="18"/>
      <c r="F37" s="18"/>
      <c r="G37" s="18"/>
    </row>
    <row r="38" spans="1:7" x14ac:dyDescent="0.25">
      <c r="A38" s="19"/>
      <c r="B38" s="18"/>
      <c r="C38" s="18"/>
      <c r="D38" s="18"/>
      <c r="E38" s="18"/>
      <c r="F38" s="18"/>
      <c r="G38" s="18"/>
    </row>
    <row r="39" spans="1:7" x14ac:dyDescent="0.25">
      <c r="A39" s="19"/>
      <c r="B39" s="18"/>
      <c r="C39" s="18"/>
      <c r="D39" s="18"/>
      <c r="E39" s="18"/>
      <c r="F39" s="18"/>
      <c r="G39" s="18"/>
    </row>
    <row r="40" spans="1:7" x14ac:dyDescent="0.25">
      <c r="A40" s="19"/>
      <c r="B40" s="18"/>
      <c r="C40" s="18"/>
      <c r="D40" s="18"/>
      <c r="E40" s="18"/>
      <c r="F40" s="18"/>
      <c r="G40" s="18"/>
    </row>
    <row r="41" spans="1:7" x14ac:dyDescent="0.25">
      <c r="A41" s="19"/>
      <c r="B41" s="18"/>
      <c r="C41" s="18"/>
      <c r="D41" s="18"/>
      <c r="E41" s="18"/>
      <c r="F41" s="18"/>
      <c r="G41" s="18"/>
    </row>
    <row r="42" spans="1:7" x14ac:dyDescent="0.25">
      <c r="A42" s="19"/>
      <c r="B42" s="18"/>
      <c r="C42" s="18"/>
      <c r="D42" s="18"/>
      <c r="E42" s="18"/>
      <c r="F42" s="18"/>
      <c r="G42" s="18"/>
    </row>
    <row r="43" spans="1:7" x14ac:dyDescent="0.25">
      <c r="A43" s="19"/>
      <c r="B43" s="18"/>
      <c r="C43" s="18"/>
      <c r="D43" s="18"/>
      <c r="E43" s="18"/>
      <c r="F43" s="18"/>
      <c r="G43" s="18"/>
    </row>
    <row r="44" spans="1:7" x14ac:dyDescent="0.25">
      <c r="A44" s="19"/>
      <c r="B44" s="18"/>
      <c r="C44" s="18"/>
      <c r="D44" s="18"/>
      <c r="E44" s="18"/>
      <c r="F44" s="18"/>
      <c r="G44" s="18"/>
    </row>
    <row r="45" spans="1:7" x14ac:dyDescent="0.25">
      <c r="A45" s="19"/>
      <c r="B45" s="18"/>
      <c r="C45" s="18"/>
      <c r="D45" s="18"/>
      <c r="E45" s="18"/>
      <c r="F45" s="18"/>
      <c r="G45" s="18"/>
    </row>
    <row r="46" spans="1:7" x14ac:dyDescent="0.25">
      <c r="A46" s="19"/>
      <c r="B46" s="18"/>
      <c r="C46" s="18"/>
      <c r="D46" s="18"/>
      <c r="E46" s="18"/>
      <c r="F46" s="18"/>
      <c r="G46" s="18"/>
    </row>
    <row r="47" spans="1:7" x14ac:dyDescent="0.25">
      <c r="A47" s="19"/>
      <c r="B47" s="18"/>
      <c r="C47" s="18"/>
      <c r="D47" s="18"/>
      <c r="E47" s="18"/>
      <c r="F47" s="18"/>
      <c r="G47" s="18"/>
    </row>
    <row r="48" spans="1:7" x14ac:dyDescent="0.25">
      <c r="A48" s="19"/>
      <c r="B48" s="18"/>
      <c r="C48" s="18"/>
      <c r="D48" s="18"/>
      <c r="E48" s="18"/>
      <c r="F48" s="18"/>
      <c r="G48" s="18"/>
    </row>
    <row r="49" spans="1:7" x14ac:dyDescent="0.25">
      <c r="A49" s="19"/>
      <c r="B49" s="18"/>
      <c r="C49" s="18"/>
      <c r="D49" s="18"/>
      <c r="E49" s="18"/>
      <c r="F49" s="18"/>
      <c r="G49" s="18"/>
    </row>
    <row r="50" spans="1:7" x14ac:dyDescent="0.25">
      <c r="A50" s="19"/>
      <c r="B50" s="18"/>
      <c r="C50" s="18"/>
      <c r="D50" s="18"/>
      <c r="E50" s="18"/>
      <c r="F50" s="18"/>
      <c r="G50" s="18"/>
    </row>
    <row r="51" spans="1:7" x14ac:dyDescent="0.25">
      <c r="A51" s="19"/>
      <c r="B51" s="18"/>
      <c r="C51" s="18"/>
      <c r="D51" s="18"/>
      <c r="E51" s="18"/>
      <c r="F51" s="18"/>
      <c r="G51" s="18"/>
    </row>
    <row r="52" spans="1:7" x14ac:dyDescent="0.25">
      <c r="A52" s="19"/>
      <c r="B52" s="18"/>
      <c r="C52" s="18"/>
      <c r="D52" s="18"/>
      <c r="E52" s="18"/>
      <c r="F52" s="18"/>
      <c r="G52" s="18"/>
    </row>
    <row r="53" spans="1:7" x14ac:dyDescent="0.25">
      <c r="A53" s="19"/>
      <c r="B53" s="18"/>
      <c r="C53" s="18"/>
      <c r="D53" s="18"/>
      <c r="E53" s="18"/>
      <c r="F53" s="18"/>
      <c r="G53" s="18"/>
    </row>
    <row r="54" spans="1:7" x14ac:dyDescent="0.25">
      <c r="A54" s="19"/>
      <c r="B54" s="18"/>
      <c r="C54" s="18"/>
      <c r="D54" s="18"/>
      <c r="E54" s="18"/>
      <c r="F54" s="18"/>
      <c r="G54" s="18"/>
    </row>
    <row r="55" spans="1:7" x14ac:dyDescent="0.25">
      <c r="A55" s="19"/>
      <c r="B55" s="18"/>
      <c r="C55" s="18"/>
      <c r="D55" s="18"/>
    </row>
    <row r="56" spans="1:7" x14ac:dyDescent="0.25">
      <c r="A56" s="19"/>
      <c r="B56" s="18"/>
      <c r="C56" s="18"/>
      <c r="D56" s="18"/>
    </row>
    <row r="57" spans="1:7" x14ac:dyDescent="0.25">
      <c r="A57" s="19"/>
      <c r="B57" s="18"/>
      <c r="C57" s="18"/>
      <c r="D57" s="18"/>
    </row>
    <row r="58" spans="1:7" x14ac:dyDescent="0.25">
      <c r="A58" s="19"/>
      <c r="B58" s="18"/>
      <c r="C58" s="18"/>
      <c r="D58" s="18"/>
    </row>
    <row r="59" spans="1:7" x14ac:dyDescent="0.25">
      <c r="A59" s="19"/>
      <c r="B59" s="18"/>
      <c r="C59" s="18"/>
      <c r="D59" s="18"/>
    </row>
    <row r="60" spans="1:7" x14ac:dyDescent="0.25">
      <c r="A60" s="19"/>
      <c r="B60" s="18"/>
      <c r="C60" s="18"/>
      <c r="D60" s="18"/>
    </row>
    <row r="61" spans="1:7" x14ac:dyDescent="0.25">
      <c r="A61" s="19"/>
      <c r="B61" s="18"/>
      <c r="C61" s="18"/>
      <c r="D61" s="18"/>
    </row>
    <row r="62" spans="1:7" x14ac:dyDescent="0.25">
      <c r="A62" s="19"/>
      <c r="B62" s="18"/>
      <c r="C62" s="18"/>
      <c r="D62" s="18"/>
    </row>
    <row r="63" spans="1:7" x14ac:dyDescent="0.25">
      <c r="A63" s="19"/>
      <c r="B63" s="18"/>
      <c r="C63" s="18"/>
      <c r="D63" s="18"/>
    </row>
    <row r="64" spans="1:7" x14ac:dyDescent="0.25">
      <c r="A64" s="19"/>
      <c r="B64" s="18"/>
      <c r="C64" s="18"/>
      <c r="D64" s="18"/>
    </row>
    <row r="65" spans="1:4" x14ac:dyDescent="0.25">
      <c r="A65" s="19"/>
      <c r="B65" s="18"/>
      <c r="C65" s="18"/>
      <c r="D65" s="18"/>
    </row>
    <row r="66" spans="1:4" x14ac:dyDescent="0.25">
      <c r="A66" s="19"/>
      <c r="B66" s="18"/>
      <c r="C66" s="18"/>
      <c r="D66" s="18"/>
    </row>
    <row r="67" spans="1:4" x14ac:dyDescent="0.25">
      <c r="A67" s="19"/>
      <c r="B67" s="18"/>
      <c r="C67" s="18"/>
      <c r="D67" s="18"/>
    </row>
    <row r="68" spans="1:4" x14ac:dyDescent="0.25">
      <c r="A68" s="19"/>
      <c r="B68" s="18"/>
      <c r="C68" s="18"/>
      <c r="D68" s="18"/>
    </row>
    <row r="69" spans="1:4" x14ac:dyDescent="0.25">
      <c r="A69" s="19"/>
      <c r="B69" s="18"/>
      <c r="C69" s="18"/>
      <c r="D69" s="18"/>
    </row>
    <row r="70" spans="1:4" x14ac:dyDescent="0.25">
      <c r="A70" s="19"/>
      <c r="B70" s="18"/>
      <c r="C70" s="18"/>
      <c r="D70" s="18"/>
    </row>
    <row r="71" spans="1:4" x14ac:dyDescent="0.25">
      <c r="A71" s="19"/>
      <c r="B71" s="18"/>
      <c r="C71" s="18"/>
      <c r="D71" s="18"/>
    </row>
    <row r="72" spans="1:4" x14ac:dyDescent="0.25">
      <c r="A72" s="19"/>
      <c r="B72" s="18"/>
      <c r="C72" s="18"/>
      <c r="D72" s="18"/>
    </row>
    <row r="73" spans="1:4" x14ac:dyDescent="0.25">
      <c r="A73" s="19"/>
      <c r="B73" s="18"/>
      <c r="C73" s="18"/>
      <c r="D73" s="18"/>
    </row>
    <row r="74" spans="1:4" x14ac:dyDescent="0.25">
      <c r="A74" s="19"/>
      <c r="B74" s="18"/>
      <c r="C74" s="18"/>
      <c r="D74" s="18"/>
    </row>
    <row r="75" spans="1:4" x14ac:dyDescent="0.25">
      <c r="A75" s="19"/>
      <c r="B75" s="18"/>
      <c r="C75" s="18"/>
      <c r="D75" s="18"/>
    </row>
    <row r="76" spans="1:4" x14ac:dyDescent="0.25">
      <c r="A76" s="19"/>
      <c r="B76" s="18"/>
      <c r="C76" s="18"/>
      <c r="D76" s="18"/>
    </row>
    <row r="77" spans="1:4" x14ac:dyDescent="0.25">
      <c r="A77" s="19"/>
      <c r="B77" s="18"/>
      <c r="C77" s="18"/>
      <c r="D77" s="18"/>
    </row>
    <row r="78" spans="1:4" x14ac:dyDescent="0.25">
      <c r="A78" s="19"/>
      <c r="B78" s="18"/>
      <c r="C78" s="18"/>
      <c r="D78" s="18"/>
    </row>
    <row r="79" spans="1:4" x14ac:dyDescent="0.25">
      <c r="A79" s="19"/>
      <c r="B79" s="18"/>
      <c r="C79" s="18"/>
      <c r="D79" s="18"/>
    </row>
    <row r="80" spans="1:4" x14ac:dyDescent="0.25">
      <c r="A80" s="19"/>
      <c r="B80" s="18"/>
      <c r="C80" s="18"/>
      <c r="D80" s="18"/>
    </row>
    <row r="81" spans="1:4" x14ac:dyDescent="0.25">
      <c r="A81" s="19"/>
      <c r="B81" s="18"/>
      <c r="C81" s="18"/>
      <c r="D81" s="18"/>
    </row>
    <row r="82" spans="1:4" x14ac:dyDescent="0.25">
      <c r="A82" s="19"/>
      <c r="B82" s="18"/>
      <c r="C82" s="18"/>
      <c r="D82" s="18"/>
    </row>
    <row r="83" spans="1:4" x14ac:dyDescent="0.25">
      <c r="A83" s="19"/>
      <c r="B83" s="18"/>
      <c r="C83" s="18"/>
      <c r="D83" s="18"/>
    </row>
    <row r="84" spans="1:4" x14ac:dyDescent="0.25">
      <c r="A84" s="19"/>
      <c r="B84" s="18"/>
      <c r="C84" s="18"/>
      <c r="D84" s="18"/>
    </row>
    <row r="85" spans="1:4" x14ac:dyDescent="0.25">
      <c r="A85" s="19"/>
      <c r="B85" s="18"/>
      <c r="C85" s="18"/>
      <c r="D85" s="18"/>
    </row>
    <row r="86" spans="1:4" x14ac:dyDescent="0.25">
      <c r="A86" s="19"/>
      <c r="B86" s="18"/>
      <c r="C86" s="18"/>
      <c r="D86" s="18"/>
    </row>
    <row r="87" spans="1:4" x14ac:dyDescent="0.25">
      <c r="A87" s="19"/>
      <c r="B87" s="18"/>
      <c r="C87" s="18"/>
      <c r="D87" s="18"/>
    </row>
    <row r="88" spans="1:4" x14ac:dyDescent="0.25">
      <c r="A88" s="19"/>
      <c r="B88" s="18"/>
      <c r="C88" s="18"/>
      <c r="D88" s="18"/>
    </row>
    <row r="89" spans="1:4" x14ac:dyDescent="0.25">
      <c r="A89" s="19"/>
      <c r="B89" s="18"/>
      <c r="C89" s="18"/>
      <c r="D89" s="18"/>
    </row>
    <row r="90" spans="1:4" x14ac:dyDescent="0.25">
      <c r="A90" s="19"/>
      <c r="B90" s="18"/>
      <c r="C90" s="18"/>
      <c r="D90" s="18"/>
    </row>
    <row r="91" spans="1:4" x14ac:dyDescent="0.25">
      <c r="A91" s="19"/>
      <c r="B91" s="18"/>
      <c r="C91" s="18"/>
      <c r="D91" s="18"/>
    </row>
    <row r="92" spans="1:4" x14ac:dyDescent="0.25">
      <c r="A92" s="19"/>
      <c r="B92" s="18"/>
      <c r="C92" s="18"/>
      <c r="D92" s="18"/>
    </row>
    <row r="93" spans="1:4" x14ac:dyDescent="0.25">
      <c r="A93" s="19"/>
      <c r="B93" s="18"/>
      <c r="C93" s="18"/>
      <c r="D93" s="18"/>
    </row>
    <row r="94" spans="1:4" x14ac:dyDescent="0.25">
      <c r="A94" s="19"/>
      <c r="B94" s="18"/>
      <c r="C94" s="18"/>
      <c r="D94" s="18"/>
    </row>
    <row r="95" spans="1:4" x14ac:dyDescent="0.25">
      <c r="A95" s="19"/>
      <c r="B95" s="18"/>
      <c r="C95" s="18"/>
      <c r="D95" s="18"/>
    </row>
    <row r="96" spans="1:4" x14ac:dyDescent="0.25">
      <c r="A96" s="19"/>
      <c r="B96" s="18"/>
      <c r="C96" s="18"/>
      <c r="D96" s="18"/>
    </row>
    <row r="97" spans="1:4" x14ac:dyDescent="0.25">
      <c r="A97" s="19"/>
      <c r="B97" s="18"/>
      <c r="C97" s="18"/>
      <c r="D97" s="18"/>
    </row>
    <row r="98" spans="1:4" x14ac:dyDescent="0.25">
      <c r="A98" s="19"/>
      <c r="B98" s="18"/>
      <c r="C98" s="18"/>
      <c r="D98" s="18"/>
    </row>
    <row r="99" spans="1:4" x14ac:dyDescent="0.25">
      <c r="A99" s="19"/>
      <c r="B99" s="18"/>
      <c r="C99" s="18"/>
      <c r="D99" s="18"/>
    </row>
    <row r="100" spans="1:4" x14ac:dyDescent="0.25">
      <c r="A100" s="19"/>
      <c r="B100" s="18"/>
      <c r="C100" s="18"/>
      <c r="D100" s="18"/>
    </row>
    <row r="101" spans="1:4" x14ac:dyDescent="0.25">
      <c r="A101" s="19"/>
      <c r="B101" s="18"/>
      <c r="C101" s="18"/>
      <c r="D101" s="18"/>
    </row>
    <row r="102" spans="1:4" x14ac:dyDescent="0.25">
      <c r="A102" s="19"/>
      <c r="B102" s="18"/>
      <c r="C102" s="18"/>
      <c r="D102" s="18"/>
    </row>
    <row r="103" spans="1:4" x14ac:dyDescent="0.25">
      <c r="A103" s="19"/>
      <c r="B103" s="18"/>
      <c r="C103" s="18"/>
      <c r="D103" s="18"/>
    </row>
    <row r="104" spans="1:4" x14ac:dyDescent="0.25">
      <c r="A104" s="19"/>
      <c r="B104" s="18"/>
      <c r="C104" s="18"/>
      <c r="D104" s="18"/>
    </row>
    <row r="105" spans="1:4" x14ac:dyDescent="0.25">
      <c r="A105" s="19"/>
      <c r="B105" s="18"/>
      <c r="C105" s="18"/>
      <c r="D105" s="18"/>
    </row>
    <row r="106" spans="1:4" x14ac:dyDescent="0.25">
      <c r="A106" s="19"/>
      <c r="B106" s="18"/>
      <c r="C106" s="18"/>
      <c r="D106" s="18"/>
    </row>
    <row r="107" spans="1:4" x14ac:dyDescent="0.25">
      <c r="A107" s="19"/>
      <c r="B107" s="18"/>
      <c r="C107" s="18"/>
      <c r="D107" s="18"/>
    </row>
    <row r="108" spans="1:4" x14ac:dyDescent="0.25">
      <c r="A108" s="19"/>
      <c r="B108" s="18"/>
      <c r="C108" s="18"/>
      <c r="D108" s="18"/>
    </row>
    <row r="109" spans="1:4" x14ac:dyDescent="0.25">
      <c r="A109" s="19"/>
      <c r="B109" s="18"/>
      <c r="C109" s="18"/>
      <c r="D109" s="18"/>
    </row>
    <row r="110" spans="1:4" x14ac:dyDescent="0.25">
      <c r="A110" s="19"/>
      <c r="B110" s="18"/>
      <c r="C110" s="18"/>
      <c r="D110" s="18"/>
    </row>
    <row r="111" spans="1:4" x14ac:dyDescent="0.25">
      <c r="A111" s="19"/>
      <c r="B111" s="18"/>
      <c r="C111" s="18"/>
      <c r="D111" s="18"/>
    </row>
    <row r="112" spans="1:4" x14ac:dyDescent="0.25">
      <c r="A112" s="19"/>
      <c r="B112" s="18"/>
      <c r="C112" s="18"/>
      <c r="D112" s="18"/>
    </row>
    <row r="113" spans="1:4" x14ac:dyDescent="0.25">
      <c r="A113" s="19"/>
      <c r="B113" s="18"/>
      <c r="C113" s="18"/>
      <c r="D113" s="18"/>
    </row>
    <row r="114" spans="1:4" x14ac:dyDescent="0.25">
      <c r="A114" s="19"/>
      <c r="B114" s="18"/>
      <c r="C114" s="18"/>
      <c r="D114" s="18"/>
    </row>
    <row r="115" spans="1:4" x14ac:dyDescent="0.25">
      <c r="A115" s="19"/>
      <c r="B115" s="18"/>
      <c r="C115" s="18"/>
      <c r="D115" s="18"/>
    </row>
    <row r="116" spans="1:4" x14ac:dyDescent="0.25">
      <c r="A116" s="19"/>
      <c r="B116" s="18"/>
      <c r="C116" s="18"/>
      <c r="D116" s="18"/>
    </row>
    <row r="117" spans="1:4" x14ac:dyDescent="0.25">
      <c r="A117" s="19"/>
      <c r="B117" s="18"/>
      <c r="C117" s="18"/>
      <c r="D117" s="18"/>
    </row>
    <row r="118" spans="1:4" x14ac:dyDescent="0.25">
      <c r="A118" s="19"/>
      <c r="B118" s="18"/>
      <c r="C118" s="18"/>
      <c r="D118" s="18"/>
    </row>
    <row r="119" spans="1:4" x14ac:dyDescent="0.25">
      <c r="A119" s="19"/>
      <c r="B119" s="18"/>
      <c r="C119" s="18"/>
      <c r="D119" s="18"/>
    </row>
    <row r="120" spans="1:4" x14ac:dyDescent="0.25">
      <c r="A120" s="19"/>
      <c r="B120" s="18"/>
      <c r="C120" s="18"/>
      <c r="D120" s="18"/>
    </row>
    <row r="121" spans="1:4" x14ac:dyDescent="0.25">
      <c r="A121" s="19"/>
      <c r="B121" s="18"/>
      <c r="C121" s="18"/>
      <c r="D121" s="18"/>
    </row>
    <row r="122" spans="1:4" x14ac:dyDescent="0.25">
      <c r="A122" s="19"/>
      <c r="B122" s="18"/>
      <c r="C122" s="18"/>
      <c r="D122" s="18"/>
    </row>
    <row r="123" spans="1:4" x14ac:dyDescent="0.25">
      <c r="A123" s="19"/>
      <c r="B123" s="18"/>
      <c r="C123" s="18"/>
      <c r="D123" s="18"/>
    </row>
    <row r="124" spans="1:4" x14ac:dyDescent="0.25">
      <c r="A124" s="19"/>
      <c r="B124" s="18"/>
      <c r="C124" s="18"/>
      <c r="D124" s="18"/>
    </row>
    <row r="125" spans="1:4" x14ac:dyDescent="0.25">
      <c r="A125" s="19"/>
      <c r="B125" s="18"/>
      <c r="C125" s="18"/>
      <c r="D125" s="18"/>
    </row>
    <row r="126" spans="1:4" x14ac:dyDescent="0.25">
      <c r="A126" s="19"/>
      <c r="B126" s="18"/>
      <c r="C126" s="18"/>
      <c r="D126" s="18"/>
    </row>
    <row r="127" spans="1:4" x14ac:dyDescent="0.25">
      <c r="A127" s="19"/>
      <c r="B127" s="18"/>
      <c r="C127" s="18"/>
      <c r="D127" s="18"/>
    </row>
    <row r="128" spans="1:4" x14ac:dyDescent="0.25">
      <c r="A128" s="19"/>
      <c r="B128" s="18"/>
      <c r="C128" s="18"/>
      <c r="D128" s="18"/>
    </row>
    <row r="129" spans="1:4" x14ac:dyDescent="0.25">
      <c r="A129" s="19"/>
      <c r="B129" s="18"/>
      <c r="C129" s="18"/>
      <c r="D129" s="18"/>
    </row>
    <row r="130" spans="1:4" x14ac:dyDescent="0.25">
      <c r="A130" s="19"/>
      <c r="B130" s="18"/>
      <c r="C130" s="18"/>
      <c r="D130" s="18"/>
    </row>
    <row r="131" spans="1:4" x14ac:dyDescent="0.25">
      <c r="A131" s="19"/>
      <c r="B131" s="18"/>
      <c r="C131" s="18"/>
      <c r="D131" s="18"/>
    </row>
    <row r="132" spans="1:4" x14ac:dyDescent="0.25">
      <c r="A132" s="19"/>
      <c r="B132" s="18"/>
      <c r="C132" s="18"/>
      <c r="D132" s="18"/>
    </row>
    <row r="133" spans="1:4" x14ac:dyDescent="0.25">
      <c r="A133" s="19"/>
      <c r="B133" s="18"/>
      <c r="C133" s="18"/>
      <c r="D133" s="18"/>
    </row>
    <row r="134" spans="1:4" x14ac:dyDescent="0.25">
      <c r="A134" s="19"/>
      <c r="B134" s="18"/>
      <c r="C134" s="18"/>
      <c r="D134" s="18"/>
    </row>
    <row r="135" spans="1:4" x14ac:dyDescent="0.25">
      <c r="A135" s="19"/>
      <c r="B135" s="18"/>
      <c r="C135" s="18"/>
      <c r="D135" s="18"/>
    </row>
    <row r="136" spans="1:4" x14ac:dyDescent="0.25">
      <c r="A136" s="19"/>
      <c r="B136" s="18"/>
      <c r="C136" s="18"/>
      <c r="D136" s="18"/>
    </row>
    <row r="137" spans="1:4" x14ac:dyDescent="0.25">
      <c r="A137" s="19"/>
      <c r="B137" s="18"/>
      <c r="C137" s="18"/>
      <c r="D137" s="18"/>
    </row>
    <row r="138" spans="1:4" x14ac:dyDescent="0.25">
      <c r="A138" s="19"/>
      <c r="B138" s="18"/>
      <c r="C138" s="18"/>
      <c r="D138" s="18"/>
    </row>
    <row r="139" spans="1:4" x14ac:dyDescent="0.25">
      <c r="A139" s="19"/>
      <c r="B139" s="18"/>
      <c r="C139" s="18"/>
      <c r="D139" s="18"/>
    </row>
    <row r="140" spans="1:4" x14ac:dyDescent="0.25">
      <c r="A140" s="19"/>
      <c r="B140" s="18"/>
      <c r="C140" s="18"/>
      <c r="D140" s="18"/>
    </row>
    <row r="141" spans="1:4" x14ac:dyDescent="0.25">
      <c r="A141" s="19"/>
      <c r="B141" s="18"/>
      <c r="C141" s="18"/>
      <c r="D141" s="18"/>
    </row>
    <row r="142" spans="1:4" x14ac:dyDescent="0.25">
      <c r="A142" s="19"/>
      <c r="B142" s="18"/>
      <c r="C142" s="18"/>
      <c r="D142" s="18"/>
    </row>
    <row r="143" spans="1:4" x14ac:dyDescent="0.25">
      <c r="A143" s="19"/>
      <c r="B143" s="18"/>
      <c r="C143" s="18"/>
      <c r="D143" s="18"/>
    </row>
    <row r="144" spans="1:4" x14ac:dyDescent="0.25">
      <c r="A144" s="19"/>
      <c r="B144" s="18"/>
      <c r="C144" s="18"/>
      <c r="D144" s="18"/>
    </row>
    <row r="145" spans="1:4" x14ac:dyDescent="0.25">
      <c r="A145" s="19"/>
      <c r="B145" s="18"/>
      <c r="C145" s="18"/>
      <c r="D145" s="18"/>
    </row>
    <row r="146" spans="1:4" x14ac:dyDescent="0.25">
      <c r="A146" s="19"/>
      <c r="B146" s="18"/>
      <c r="C146" s="18"/>
      <c r="D146" s="18"/>
    </row>
    <row r="147" spans="1:4" x14ac:dyDescent="0.25">
      <c r="A147" s="19"/>
      <c r="B147" s="18"/>
      <c r="C147" s="18"/>
      <c r="D147" s="18"/>
    </row>
    <row r="148" spans="1:4" x14ac:dyDescent="0.25">
      <c r="A148" s="19"/>
      <c r="B148" s="18"/>
      <c r="C148" s="18"/>
      <c r="D148" s="18"/>
    </row>
    <row r="149" spans="1:4" x14ac:dyDescent="0.25">
      <c r="A149" s="19"/>
      <c r="B149" s="18"/>
      <c r="C149" s="18"/>
      <c r="D149" s="18"/>
    </row>
    <row r="150" spans="1:4" x14ac:dyDescent="0.25">
      <c r="A150" s="19"/>
      <c r="B150" s="18"/>
      <c r="C150" s="18"/>
      <c r="D150" s="18"/>
    </row>
    <row r="151" spans="1:4" x14ac:dyDescent="0.25">
      <c r="A151" s="19"/>
      <c r="B151" s="18"/>
      <c r="C151" s="18"/>
      <c r="D151" s="18"/>
    </row>
    <row r="152" spans="1:4" x14ac:dyDescent="0.25">
      <c r="A152" s="19"/>
      <c r="B152" s="18"/>
      <c r="C152" s="18"/>
      <c r="D152" s="18"/>
    </row>
    <row r="153" spans="1:4" x14ac:dyDescent="0.25">
      <c r="A153" s="19"/>
      <c r="B153" s="18"/>
      <c r="C153" s="18"/>
      <c r="D153" s="18"/>
    </row>
    <row r="154" spans="1:4" x14ac:dyDescent="0.25">
      <c r="A154" s="19"/>
      <c r="B154" s="18"/>
      <c r="C154" s="18"/>
      <c r="D154" s="18"/>
    </row>
    <row r="155" spans="1:4" x14ac:dyDescent="0.25">
      <c r="A155" s="19"/>
      <c r="B155" s="18"/>
      <c r="C155" s="18"/>
      <c r="D155" s="18"/>
    </row>
    <row r="156" spans="1:4" x14ac:dyDescent="0.25">
      <c r="A156" s="19"/>
      <c r="B156" s="18"/>
      <c r="C156" s="18"/>
      <c r="D156" s="18"/>
    </row>
    <row r="157" spans="1:4" x14ac:dyDescent="0.25">
      <c r="A157" s="19"/>
      <c r="B157" s="18"/>
      <c r="C157" s="18"/>
      <c r="D157" s="18"/>
    </row>
    <row r="158" spans="1:4" x14ac:dyDescent="0.25">
      <c r="A158" s="19"/>
      <c r="B158" s="18"/>
      <c r="C158" s="18"/>
      <c r="D158" s="18"/>
    </row>
    <row r="159" spans="1:4" x14ac:dyDescent="0.25">
      <c r="A159" s="19"/>
      <c r="B159" s="18"/>
      <c r="C159" s="18"/>
      <c r="D159" s="18"/>
    </row>
    <row r="160" spans="1:4" x14ac:dyDescent="0.25">
      <c r="A160" s="19"/>
      <c r="B160" s="18"/>
      <c r="C160" s="18"/>
      <c r="D160" s="18"/>
    </row>
    <row r="161" spans="1:4" x14ac:dyDescent="0.25">
      <c r="A161" s="19"/>
      <c r="B161" s="18"/>
      <c r="C161" s="18"/>
      <c r="D161" s="18"/>
    </row>
    <row r="162" spans="1:4" x14ac:dyDescent="0.25">
      <c r="A162" s="19"/>
      <c r="B162" s="18"/>
      <c r="C162" s="18"/>
      <c r="D162" s="18"/>
    </row>
    <row r="163" spans="1:4" x14ac:dyDescent="0.25">
      <c r="A163" s="19"/>
      <c r="B163" s="18"/>
      <c r="C163" s="18"/>
      <c r="D163" s="18"/>
    </row>
    <row r="164" spans="1:4" x14ac:dyDescent="0.25">
      <c r="A164" s="19"/>
      <c r="B164" s="18"/>
      <c r="C164" s="18"/>
      <c r="D164" s="18"/>
    </row>
    <row r="165" spans="1:4" x14ac:dyDescent="0.25">
      <c r="A165" s="19"/>
      <c r="B165" s="18"/>
      <c r="C165" s="18"/>
      <c r="D165" s="18"/>
    </row>
    <row r="166" spans="1:4" x14ac:dyDescent="0.25">
      <c r="A166" s="19"/>
      <c r="B166" s="18"/>
      <c r="C166" s="18"/>
      <c r="D166" s="18"/>
    </row>
    <row r="167" spans="1:4" x14ac:dyDescent="0.25">
      <c r="A167" s="19"/>
      <c r="B167" s="18"/>
      <c r="C167" s="18"/>
      <c r="D167" s="18"/>
    </row>
    <row r="168" spans="1:4" x14ac:dyDescent="0.25">
      <c r="A168" s="19"/>
      <c r="B168" s="18"/>
      <c r="C168" s="18"/>
      <c r="D168" s="18"/>
    </row>
    <row r="169" spans="1:4" x14ac:dyDescent="0.25">
      <c r="A169" s="19"/>
      <c r="B169" s="18"/>
      <c r="C169" s="18"/>
      <c r="D169" s="18"/>
    </row>
    <row r="170" spans="1:4" x14ac:dyDescent="0.25">
      <c r="A170" s="19"/>
      <c r="B170" s="18"/>
      <c r="C170" s="18"/>
      <c r="D170" s="18"/>
    </row>
    <row r="171" spans="1:4" x14ac:dyDescent="0.25">
      <c r="A171" s="19"/>
      <c r="B171" s="18"/>
      <c r="C171" s="18"/>
      <c r="D171" s="18"/>
    </row>
    <row r="172" spans="1:4" x14ac:dyDescent="0.25">
      <c r="A172" s="19"/>
      <c r="B172" s="18"/>
      <c r="C172" s="18"/>
      <c r="D172" s="18"/>
    </row>
    <row r="173" spans="1:4" x14ac:dyDescent="0.25">
      <c r="A173" s="19"/>
      <c r="B173" s="18"/>
      <c r="C173" s="18"/>
      <c r="D173" s="18"/>
    </row>
    <row r="174" spans="1:4" x14ac:dyDescent="0.25">
      <c r="A174" s="19"/>
      <c r="B174" s="18"/>
      <c r="C174" s="18"/>
      <c r="D174" s="18"/>
    </row>
    <row r="175" spans="1:4" x14ac:dyDescent="0.25">
      <c r="A175" s="19"/>
      <c r="B175" s="18"/>
      <c r="C175" s="18"/>
      <c r="D175" s="18"/>
    </row>
    <row r="176" spans="1:4" x14ac:dyDescent="0.25">
      <c r="A176" s="19"/>
      <c r="B176" s="18"/>
      <c r="C176" s="18"/>
      <c r="D176" s="18"/>
    </row>
    <row r="177" spans="1:4" x14ac:dyDescent="0.25">
      <c r="A177" s="19"/>
      <c r="B177" s="18"/>
      <c r="C177" s="18"/>
      <c r="D177" s="18"/>
    </row>
    <row r="178" spans="1:4" x14ac:dyDescent="0.25">
      <c r="A178" s="19"/>
      <c r="B178" s="18"/>
      <c r="C178" s="18"/>
      <c r="D178" s="18"/>
    </row>
    <row r="179" spans="1:4" x14ac:dyDescent="0.25">
      <c r="A179" s="19"/>
      <c r="B179" s="18"/>
      <c r="C179" s="18"/>
      <c r="D179" s="18"/>
    </row>
    <row r="180" spans="1:4" x14ac:dyDescent="0.25">
      <c r="A180" s="19"/>
      <c r="B180" s="18"/>
      <c r="C180" s="18"/>
      <c r="D180" s="18"/>
    </row>
    <row r="181" spans="1:4" x14ac:dyDescent="0.25">
      <c r="A181" s="19"/>
      <c r="B181" s="18"/>
      <c r="C181" s="18"/>
      <c r="D181" s="18"/>
    </row>
    <row r="182" spans="1:4" x14ac:dyDescent="0.25">
      <c r="A182" s="19"/>
      <c r="B182" s="18"/>
      <c r="C182" s="18"/>
      <c r="D182" s="18"/>
    </row>
    <row r="183" spans="1:4" x14ac:dyDescent="0.25">
      <c r="A183" s="19"/>
      <c r="B183" s="18"/>
      <c r="C183" s="18"/>
      <c r="D183" s="18"/>
    </row>
    <row r="184" spans="1:4" x14ac:dyDescent="0.25">
      <c r="A184" s="19"/>
      <c r="B184" s="18"/>
      <c r="C184" s="18"/>
      <c r="D184" s="18"/>
    </row>
    <row r="185" spans="1:4" x14ac:dyDescent="0.25">
      <c r="A185" s="19"/>
      <c r="B185" s="18"/>
      <c r="C185" s="18"/>
      <c r="D185" s="18"/>
    </row>
    <row r="186" spans="1:4" x14ac:dyDescent="0.25">
      <c r="A186" s="19"/>
      <c r="B186" s="18"/>
      <c r="C186" s="18"/>
      <c r="D186" s="18"/>
    </row>
    <row r="187" spans="1:4" x14ac:dyDescent="0.25">
      <c r="A187" s="19"/>
      <c r="B187" s="18"/>
      <c r="C187" s="18"/>
      <c r="D187" s="18"/>
    </row>
    <row r="188" spans="1:4" x14ac:dyDescent="0.25">
      <c r="A188" s="19"/>
      <c r="B188" s="18"/>
      <c r="C188" s="18"/>
      <c r="D188" s="18"/>
    </row>
    <row r="189" spans="1:4" x14ac:dyDescent="0.25">
      <c r="A189" s="19"/>
      <c r="B189" s="18"/>
      <c r="C189" s="18"/>
      <c r="D189" s="18"/>
    </row>
    <row r="190" spans="1:4" x14ac:dyDescent="0.25">
      <c r="A190" s="19"/>
      <c r="B190" s="18"/>
      <c r="C190" s="18"/>
      <c r="D190" s="18"/>
    </row>
    <row r="191" spans="1:4" x14ac:dyDescent="0.25">
      <c r="A191" s="19"/>
      <c r="B191" s="18"/>
      <c r="C191" s="18"/>
      <c r="D191" s="18"/>
    </row>
    <row r="192" spans="1:4" x14ac:dyDescent="0.25">
      <c r="A192" s="19"/>
      <c r="B192" s="18"/>
      <c r="C192" s="18"/>
      <c r="D192" s="18"/>
    </row>
    <row r="193" spans="1:4" x14ac:dyDescent="0.25">
      <c r="A193" s="19"/>
      <c r="B193" s="18"/>
      <c r="C193" s="18"/>
      <c r="D193" s="18"/>
    </row>
    <row r="194" spans="1:4" x14ac:dyDescent="0.25">
      <c r="A194" s="19"/>
      <c r="B194" s="18"/>
      <c r="C194" s="18"/>
      <c r="D194" s="18"/>
    </row>
    <row r="195" spans="1:4" x14ac:dyDescent="0.25">
      <c r="A195" s="19"/>
      <c r="B195" s="18"/>
      <c r="C195" s="18"/>
      <c r="D195" s="18"/>
    </row>
    <row r="196" spans="1:4" x14ac:dyDescent="0.25">
      <c r="A196" s="19"/>
      <c r="B196" s="18"/>
      <c r="C196" s="18"/>
      <c r="D196" s="18"/>
    </row>
    <row r="197" spans="1:4" x14ac:dyDescent="0.25">
      <c r="A197" s="19"/>
      <c r="B197" s="18"/>
      <c r="C197" s="18"/>
      <c r="D197" s="18"/>
    </row>
    <row r="198" spans="1:4" x14ac:dyDescent="0.25">
      <c r="A198" s="19"/>
      <c r="B198" s="18"/>
      <c r="C198" s="18"/>
      <c r="D198" s="18"/>
    </row>
    <row r="199" spans="1:4" x14ac:dyDescent="0.25">
      <c r="A199" s="19"/>
      <c r="B199" s="18"/>
      <c r="C199" s="18"/>
      <c r="D199" s="18"/>
    </row>
    <row r="200" spans="1:4" x14ac:dyDescent="0.25">
      <c r="A200" s="19"/>
      <c r="B200" s="18"/>
      <c r="C200" s="18"/>
      <c r="D200" s="18"/>
    </row>
    <row r="201" spans="1:4" x14ac:dyDescent="0.25">
      <c r="A201" s="19"/>
      <c r="B201" s="18"/>
      <c r="C201" s="18"/>
      <c r="D201" s="1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zoomScaleNormal="100" workbookViewId="0">
      <selection activeCell="F20" sqref="F20"/>
    </sheetView>
  </sheetViews>
  <sheetFormatPr defaultColWidth="8.88671875" defaultRowHeight="13.8" x14ac:dyDescent="0.25"/>
  <cols>
    <col min="1" max="1" width="17" style="14" bestFit="1" customWidth="1"/>
    <col min="2" max="2" width="19" style="14" bestFit="1" customWidth="1"/>
    <col min="3" max="3" width="19" style="14" customWidth="1"/>
    <col min="4" max="4" width="18.6640625" style="14" customWidth="1"/>
    <col min="5" max="5" width="18.88671875" style="14" customWidth="1"/>
    <col min="6" max="6" width="15.88671875" style="14" customWidth="1"/>
    <col min="7" max="7" width="15.33203125" style="14" customWidth="1"/>
    <col min="8" max="8" width="12.33203125" style="14" customWidth="1"/>
    <col min="9" max="16384" width="8.88671875" style="14"/>
  </cols>
  <sheetData>
    <row r="1" spans="1:10" s="11" customFormat="1" ht="37.200000000000003" customHeight="1" x14ac:dyDescent="0.25">
      <c r="A1" s="23" t="s">
        <v>98</v>
      </c>
      <c r="B1" s="10" t="s">
        <v>109</v>
      </c>
      <c r="C1" s="10"/>
    </row>
    <row r="2" spans="1:10" s="11" customFormat="1" ht="32.4" customHeight="1" x14ac:dyDescent="0.2">
      <c r="A2" s="66" t="s">
        <v>113</v>
      </c>
    </row>
    <row r="3" spans="1:10" ht="14.25" x14ac:dyDescent="0.2">
      <c r="A3" s="12"/>
      <c r="B3" s="13"/>
      <c r="C3" s="13"/>
      <c r="D3" s="13"/>
      <c r="E3" s="13"/>
    </row>
    <row r="4" spans="1:10" x14ac:dyDescent="0.25">
      <c r="A4" s="15" t="s">
        <v>47</v>
      </c>
      <c r="B4" s="17" t="s">
        <v>48</v>
      </c>
      <c r="C4" s="16" t="s">
        <v>47</v>
      </c>
      <c r="D4" s="17" t="s">
        <v>49</v>
      </c>
      <c r="E4" s="16" t="s">
        <v>78</v>
      </c>
      <c r="F4" s="16" t="s">
        <v>47</v>
      </c>
      <c r="G4" s="16" t="s">
        <v>79</v>
      </c>
      <c r="H4" s="17" t="s">
        <v>47</v>
      </c>
      <c r="I4" s="36">
        <v>0.7</v>
      </c>
      <c r="J4" s="35" t="s">
        <v>47</v>
      </c>
    </row>
    <row r="5" spans="1:10" ht="14.25" x14ac:dyDescent="0.2">
      <c r="A5" s="34"/>
      <c r="B5" s="25"/>
      <c r="C5" s="18"/>
      <c r="D5" s="18"/>
      <c r="E5" s="37">
        <v>0.49353966784257502</v>
      </c>
      <c r="F5" s="25">
        <v>0</v>
      </c>
      <c r="G5" s="37">
        <v>0.46799999999999997</v>
      </c>
      <c r="H5" s="25">
        <v>0</v>
      </c>
      <c r="I5" s="37">
        <v>0.7</v>
      </c>
      <c r="J5" s="14">
        <v>0</v>
      </c>
    </row>
    <row r="6" spans="1:10" ht="14.25" x14ac:dyDescent="0.2">
      <c r="A6" s="37">
        <v>0.51673646946674401</v>
      </c>
      <c r="B6" s="18">
        <v>200</v>
      </c>
      <c r="C6" s="37">
        <v>0.49195796446230294</v>
      </c>
      <c r="D6" s="18">
        <v>200</v>
      </c>
      <c r="E6" s="37">
        <f>A6</f>
        <v>0.51673646946674401</v>
      </c>
      <c r="F6" s="18">
        <f>B6</f>
        <v>200</v>
      </c>
      <c r="G6" s="37">
        <f>C6</f>
        <v>0.49195796446230294</v>
      </c>
      <c r="H6" s="18">
        <f>D6</f>
        <v>200</v>
      </c>
      <c r="I6" s="37">
        <f>I5</f>
        <v>0.7</v>
      </c>
      <c r="J6" s="14">
        <v>2000</v>
      </c>
    </row>
    <row r="7" spans="1:10" ht="14.25" x14ac:dyDescent="0.2">
      <c r="A7" s="37">
        <v>0.53572184737220707</v>
      </c>
      <c r="B7" s="18">
        <v>300</v>
      </c>
      <c r="C7" s="37">
        <v>0.512354787023655</v>
      </c>
      <c r="D7" s="18">
        <v>300</v>
      </c>
      <c r="E7" s="37"/>
      <c r="F7" s="18"/>
      <c r="G7" s="37"/>
      <c r="H7" s="18"/>
    </row>
    <row r="8" spans="1:10" ht="14.25" x14ac:dyDescent="0.2">
      <c r="A8" s="37">
        <v>0.53899088875565704</v>
      </c>
      <c r="B8" s="18">
        <v>320</v>
      </c>
      <c r="C8" s="37">
        <v>0.51585933508330495</v>
      </c>
      <c r="D8" s="18">
        <v>320</v>
      </c>
      <c r="E8" s="37"/>
      <c r="F8" s="25"/>
      <c r="G8" s="37"/>
      <c r="H8" s="25"/>
    </row>
    <row r="9" spans="1:10" ht="14.25" x14ac:dyDescent="0.2">
      <c r="A9" s="37">
        <v>0.54224897229619407</v>
      </c>
      <c r="B9" s="18">
        <v>340</v>
      </c>
      <c r="C9" s="37">
        <v>0.51936105340508698</v>
      </c>
      <c r="D9" s="18">
        <v>340</v>
      </c>
      <c r="E9" s="37"/>
      <c r="F9" s="18"/>
      <c r="G9" s="37"/>
      <c r="H9" s="18"/>
    </row>
    <row r="10" spans="1:10" ht="14.25" x14ac:dyDescent="0.2">
      <c r="A10" s="37">
        <v>0.54539490798604495</v>
      </c>
      <c r="B10" s="18">
        <v>360</v>
      </c>
      <c r="C10" s="37">
        <v>0.52274239922866006</v>
      </c>
      <c r="D10" s="18">
        <v>360</v>
      </c>
      <c r="E10" s="37"/>
      <c r="F10" s="18"/>
      <c r="G10" s="37"/>
      <c r="H10" s="18"/>
    </row>
    <row r="11" spans="1:10" ht="14.25" x14ac:dyDescent="0.2">
      <c r="A11" s="37">
        <v>0.548441477358517</v>
      </c>
      <c r="B11" s="18">
        <v>380</v>
      </c>
      <c r="C11" s="37">
        <v>0.52601717371471801</v>
      </c>
      <c r="D11" s="18">
        <v>380</v>
      </c>
      <c r="E11" s="37"/>
      <c r="F11" s="18"/>
      <c r="G11" s="37"/>
      <c r="H11" s="18"/>
    </row>
    <row r="12" spans="1:10" ht="14.25" x14ac:dyDescent="0.2">
      <c r="A12" s="37">
        <v>0.55139566700027098</v>
      </c>
      <c r="B12" s="18">
        <v>400</v>
      </c>
      <c r="C12" s="37">
        <v>0.52919286868792703</v>
      </c>
      <c r="D12" s="18">
        <v>400</v>
      </c>
      <c r="E12" s="37"/>
      <c r="F12" s="18"/>
      <c r="G12" s="37"/>
      <c r="H12" s="18"/>
    </row>
    <row r="13" spans="1:10" ht="14.25" x14ac:dyDescent="0.2">
      <c r="A13" s="37">
        <v>0.55426366964976093</v>
      </c>
      <c r="B13" s="18">
        <v>420</v>
      </c>
      <c r="C13" s="37">
        <v>0.53227613374083704</v>
      </c>
      <c r="D13" s="18">
        <v>420</v>
      </c>
      <c r="E13" s="37"/>
      <c r="F13" s="18"/>
      <c r="G13" s="37"/>
      <c r="H13" s="18"/>
    </row>
    <row r="14" spans="1:10" ht="14.25" x14ac:dyDescent="0.2">
      <c r="A14" s="37">
        <v>0.55705100822426101</v>
      </c>
      <c r="B14" s="18">
        <v>440</v>
      </c>
      <c r="C14" s="37">
        <v>0.53527290499706293</v>
      </c>
      <c r="D14" s="18">
        <v>440</v>
      </c>
      <c r="E14" s="37"/>
      <c r="F14" s="18"/>
      <c r="G14" s="37"/>
      <c r="H14" s="18"/>
    </row>
    <row r="15" spans="1:10" ht="14.25" x14ac:dyDescent="0.2">
      <c r="A15" s="37">
        <v>0.55976263539795501</v>
      </c>
      <c r="B15" s="18">
        <v>460</v>
      </c>
      <c r="C15" s="37">
        <v>0.53818850908744198</v>
      </c>
      <c r="D15" s="18">
        <v>460</v>
      </c>
      <c r="E15" s="37"/>
      <c r="F15" s="18"/>
      <c r="G15" s="37"/>
      <c r="H15" s="18"/>
    </row>
    <row r="16" spans="1:10" ht="14.25" x14ac:dyDescent="0.2">
      <c r="A16" s="37">
        <v>0.562403014499672</v>
      </c>
      <c r="B16" s="18">
        <v>480</v>
      </c>
      <c r="C16" s="37">
        <v>0.54102774801434594</v>
      </c>
      <c r="D16" s="18">
        <v>480</v>
      </c>
      <c r="E16" s="37"/>
      <c r="F16" s="18"/>
      <c r="G16" s="37"/>
      <c r="H16" s="18"/>
    </row>
    <row r="17" spans="1:8" ht="14.25" x14ac:dyDescent="0.2">
      <c r="A17" s="37">
        <v>0.56497618592972698</v>
      </c>
      <c r="B17" s="18">
        <v>500</v>
      </c>
      <c r="C17" s="37">
        <v>0.54379496914776504</v>
      </c>
      <c r="D17" s="18">
        <v>500</v>
      </c>
      <c r="E17" s="37"/>
      <c r="F17" s="18"/>
      <c r="G17" s="37"/>
      <c r="H17" s="18"/>
    </row>
    <row r="18" spans="1:8" ht="14.25" x14ac:dyDescent="0.2">
      <c r="A18" s="37">
        <v>0.56748582220454302</v>
      </c>
      <c r="B18" s="18">
        <v>520</v>
      </c>
      <c r="C18" s="37">
        <v>0.54649412348252202</v>
      </c>
      <c r="D18" s="18">
        <v>520</v>
      </c>
      <c r="E18" s="37"/>
      <c r="F18" s="18"/>
      <c r="G18" s="37"/>
      <c r="H18" s="18"/>
    </row>
    <row r="19" spans="1:8" ht="14.25" x14ac:dyDescent="0.2">
      <c r="A19" s="37">
        <v>0.56993527396552901</v>
      </c>
      <c r="B19" s="18">
        <v>540</v>
      </c>
      <c r="C19" s="37">
        <v>0.54912881452454798</v>
      </c>
      <c r="D19" s="18">
        <v>540</v>
      </c>
      <c r="E19" s="37"/>
      <c r="F19" s="18"/>
      <c r="G19" s="37"/>
      <c r="H19" s="18"/>
    </row>
    <row r="20" spans="1:8" ht="14.25" x14ac:dyDescent="0.2">
      <c r="A20" s="37">
        <v>0.572327608732349</v>
      </c>
      <c r="B20" s="18">
        <v>560</v>
      </c>
      <c r="C20" s="37">
        <v>0.55170233961932102</v>
      </c>
      <c r="D20" s="18">
        <v>560</v>
      </c>
      <c r="E20" s="37"/>
      <c r="F20" s="18"/>
      <c r="G20" s="37"/>
      <c r="H20" s="18"/>
    </row>
    <row r="21" spans="1:8" ht="14.25" x14ac:dyDescent="0.2">
      <c r="A21" s="37">
        <v>0.57466564377402896</v>
      </c>
      <c r="B21" s="18">
        <v>580</v>
      </c>
      <c r="C21" s="37">
        <v>0.55421772512760592</v>
      </c>
      <c r="D21" s="18">
        <v>580</v>
      </c>
      <c r="E21" s="37"/>
      <c r="F21" s="18"/>
      <c r="G21" s="37"/>
      <c r="H21" s="18"/>
    </row>
    <row r="22" spans="1:8" ht="14.25" x14ac:dyDescent="0.2">
      <c r="A22" s="37">
        <v>0.57695197416937505</v>
      </c>
      <c r="B22" s="18">
        <v>600</v>
      </c>
      <c r="C22" s="37">
        <v>0.55667775654968099</v>
      </c>
      <c r="D22" s="18">
        <v>600</v>
      </c>
      <c r="E22" s="37"/>
      <c r="F22" s="18"/>
      <c r="G22" s="37"/>
      <c r="H22" s="18"/>
    </row>
    <row r="23" spans="1:8" ht="14.25" x14ac:dyDescent="0.2">
      <c r="A23" s="37">
        <v>0.57918899690782599</v>
      </c>
      <c r="B23" s="18">
        <v>620</v>
      </c>
      <c r="C23" s="37">
        <v>0.55908500446976395</v>
      </c>
      <c r="D23" s="18">
        <v>620</v>
      </c>
      <c r="E23" s="37"/>
      <c r="F23" s="18"/>
      <c r="G23" s="37"/>
      <c r="H23" s="18"/>
    </row>
    <row r="24" spans="1:8" ht="14.25" x14ac:dyDescent="0.2">
      <c r="A24" s="37">
        <v>0.58137893166545995</v>
      </c>
      <c r="B24" s="18">
        <v>640</v>
      </c>
      <c r="C24" s="37">
        <v>0.56144184701716904</v>
      </c>
      <c r="D24" s="18">
        <v>640</v>
      </c>
      <c r="E24" s="37"/>
      <c r="F24" s="18"/>
      <c r="G24" s="37"/>
      <c r="H24" s="18"/>
    </row>
    <row r="25" spans="1:8" ht="14.25" x14ac:dyDescent="0.2">
      <c r="A25" s="37">
        <v>0.58352383889008097</v>
      </c>
      <c r="B25" s="18">
        <v>660</v>
      </c>
      <c r="C25" s="37">
        <v>0.56375048940539996</v>
      </c>
      <c r="D25" s="18">
        <v>660</v>
      </c>
      <c r="E25" s="37"/>
      <c r="F25" s="18"/>
      <c r="G25" s="37"/>
      <c r="H25" s="18"/>
    </row>
    <row r="26" spans="1:8" ht="14.25" x14ac:dyDescent="0.2">
      <c r="A26" s="37">
        <v>0.58562563550692803</v>
      </c>
      <c r="B26" s="18">
        <v>680</v>
      </c>
      <c r="C26" s="37">
        <v>0.56601298100502806</v>
      </c>
      <c r="D26" s="18">
        <v>680</v>
      </c>
      <c r="E26" s="37"/>
      <c r="F26" s="18"/>
      <c r="G26" s="37"/>
      <c r="H26" s="18"/>
    </row>
    <row r="27" spans="1:8" ht="14.25" x14ac:dyDescent="0.2">
      <c r="A27" s="37">
        <v>0.58768610869555094</v>
      </c>
      <c r="B27" s="18">
        <v>700</v>
      </c>
      <c r="C27" s="37">
        <v>0.56823123032329204</v>
      </c>
      <c r="D27" s="18">
        <v>700</v>
      </c>
      <c r="E27" s="37"/>
      <c r="F27" s="18"/>
      <c r="G27" s="37"/>
      <c r="H27" s="18"/>
    </row>
    <row r="28" spans="1:8" ht="14.25" x14ac:dyDescent="0.2">
      <c r="A28" s="37">
        <v>0.58970692799258895</v>
      </c>
      <c r="B28" s="18">
        <v>720</v>
      </c>
      <c r="C28" s="37">
        <v>0.57040701819755102</v>
      </c>
      <c r="D28" s="18">
        <v>720</v>
      </c>
      <c r="E28" s="37"/>
      <c r="F28" s="18"/>
      <c r="G28" s="37"/>
      <c r="H28" s="18"/>
    </row>
    <row r="29" spans="1:8" ht="14.25" x14ac:dyDescent="0.2">
      <c r="A29" s="37">
        <v>0.59168965596881395</v>
      </c>
      <c r="B29" s="18">
        <v>740</v>
      </c>
      <c r="C29" s="37">
        <v>0.57254200946360601</v>
      </c>
      <c r="D29" s="18">
        <v>740</v>
      </c>
      <c r="E29" s="37"/>
      <c r="F29" s="18"/>
      <c r="G29" s="37"/>
      <c r="H29" s="18"/>
    </row>
    <row r="30" spans="1:8" ht="14.25" x14ac:dyDescent="0.2">
      <c r="A30" s="37">
        <v>0.59363575768131494</v>
      </c>
      <c r="B30" s="18">
        <v>760</v>
      </c>
      <c r="C30" s="37">
        <v>0.57463776327257499</v>
      </c>
      <c r="D30" s="18">
        <v>760</v>
      </c>
      <c r="E30" s="37"/>
      <c r="F30" s="18"/>
      <c r="G30" s="37"/>
      <c r="H30" s="18"/>
    </row>
    <row r="31" spans="1:8" ht="14.25" x14ac:dyDescent="0.2">
      <c r="A31" s="37">
        <v>0.59554660906915402</v>
      </c>
      <c r="B31" s="18">
        <v>780</v>
      </c>
      <c r="C31" s="37">
        <v>0.57669574233070098</v>
      </c>
      <c r="D31" s="18">
        <v>780</v>
      </c>
      <c r="E31" s="37"/>
      <c r="F31" s="18"/>
      <c r="G31" s="37"/>
      <c r="H31" s="18"/>
    </row>
    <row r="32" spans="1:8" x14ac:dyDescent="0.25">
      <c r="A32" s="37">
        <v>0.59774338951181594</v>
      </c>
      <c r="B32" s="18">
        <v>800</v>
      </c>
      <c r="C32" s="37">
        <v>0.57935321245946003</v>
      </c>
      <c r="D32" s="18">
        <v>800</v>
      </c>
      <c r="E32" s="37"/>
      <c r="F32" s="18"/>
      <c r="G32" s="37"/>
      <c r="H32" s="18"/>
    </row>
    <row r="33" spans="1:8" x14ac:dyDescent="0.25">
      <c r="A33" s="37">
        <v>0.60086139584828002</v>
      </c>
      <c r="B33" s="18">
        <v>820</v>
      </c>
      <c r="C33" s="37">
        <v>0.58260458834656292</v>
      </c>
      <c r="D33" s="18">
        <v>820</v>
      </c>
      <c r="E33" s="37"/>
      <c r="F33" s="18"/>
      <c r="G33" s="37"/>
      <c r="H33" s="18"/>
    </row>
    <row r="34" spans="1:8" x14ac:dyDescent="0.25">
      <c r="A34" s="37">
        <v>0.60529819201560198</v>
      </c>
      <c r="B34" s="18">
        <v>840</v>
      </c>
      <c r="C34" s="37">
        <v>0.58831074355200297</v>
      </c>
      <c r="D34" s="18">
        <v>840</v>
      </c>
      <c r="E34" s="37"/>
      <c r="F34" s="18"/>
      <c r="G34" s="37"/>
      <c r="H34" s="18"/>
    </row>
    <row r="35" spans="1:8" x14ac:dyDescent="0.25">
      <c r="A35" s="37">
        <v>0.61791670460050296</v>
      </c>
      <c r="B35" s="18">
        <v>860</v>
      </c>
      <c r="C35" s="37">
        <v>0.60065785047190501</v>
      </c>
      <c r="D35" s="18">
        <v>860</v>
      </c>
      <c r="E35" s="37"/>
      <c r="F35" s="18"/>
      <c r="G35" s="37"/>
      <c r="H35" s="18"/>
    </row>
    <row r="36" spans="1:8" x14ac:dyDescent="0.25">
      <c r="A36" s="37">
        <v>0.629657446933233</v>
      </c>
      <c r="B36" s="18">
        <v>880</v>
      </c>
      <c r="C36" s="37">
        <v>0.61216395740863594</v>
      </c>
      <c r="D36" s="18">
        <v>880</v>
      </c>
      <c r="E36" s="37"/>
      <c r="F36" s="18"/>
      <c r="G36" s="37"/>
      <c r="H36" s="18"/>
    </row>
    <row r="37" spans="1:8" x14ac:dyDescent="0.25">
      <c r="A37" s="37">
        <v>0.64105281552375104</v>
      </c>
      <c r="B37" s="18">
        <v>900</v>
      </c>
      <c r="C37" s="37">
        <v>0.62416897131493798</v>
      </c>
      <c r="D37" s="18">
        <v>900</v>
      </c>
      <c r="E37" s="37"/>
      <c r="F37" s="18"/>
      <c r="G37" s="37"/>
      <c r="H37" s="18"/>
    </row>
    <row r="38" spans="1:8" x14ac:dyDescent="0.25">
      <c r="A38" s="37">
        <v>0.64826250898787707</v>
      </c>
      <c r="B38" s="18">
        <v>910</v>
      </c>
      <c r="C38" s="37">
        <v>0.63037483929462601</v>
      </c>
      <c r="D38" s="18">
        <v>910</v>
      </c>
      <c r="E38" s="37"/>
      <c r="F38" s="18"/>
      <c r="G38" s="37"/>
      <c r="H38" s="18"/>
    </row>
    <row r="39" spans="1:8" x14ac:dyDescent="0.25">
      <c r="A39" s="37">
        <v>0.65404869154216494</v>
      </c>
      <c r="B39" s="18">
        <v>920</v>
      </c>
      <c r="C39" s="37">
        <v>0.63604435309664598</v>
      </c>
      <c r="D39" s="18">
        <v>920</v>
      </c>
      <c r="E39" s="37"/>
      <c r="F39" s="18"/>
      <c r="G39" s="37"/>
      <c r="H39" s="18"/>
    </row>
    <row r="40" spans="1:8" x14ac:dyDescent="0.25">
      <c r="A40" s="37">
        <v>0.65982762177688004</v>
      </c>
      <c r="B40" s="18">
        <v>930</v>
      </c>
      <c r="C40" s="37">
        <v>0.64201608439923608</v>
      </c>
      <c r="D40" s="18">
        <v>930</v>
      </c>
      <c r="E40" s="37"/>
      <c r="F40" s="18"/>
      <c r="G40" s="37"/>
      <c r="H40" s="18"/>
    </row>
    <row r="41" spans="1:8" x14ac:dyDescent="0.25">
      <c r="A41" s="37">
        <v>0.66655503743523892</v>
      </c>
      <c r="B41" s="18">
        <v>940</v>
      </c>
      <c r="C41" s="37">
        <v>0.6482563164063051</v>
      </c>
      <c r="D41" s="18">
        <v>940</v>
      </c>
      <c r="E41" s="37"/>
      <c r="F41" s="18"/>
      <c r="G41" s="37"/>
      <c r="H41" s="18"/>
    </row>
    <row r="42" spans="1:8" x14ac:dyDescent="0.25">
      <c r="A42" s="37">
        <v>0.67231055924816407</v>
      </c>
      <c r="B42" s="18">
        <v>950</v>
      </c>
      <c r="C42" s="37">
        <v>0.65389197549309097</v>
      </c>
      <c r="D42" s="18">
        <v>950</v>
      </c>
      <c r="E42" s="37"/>
      <c r="F42" s="18"/>
      <c r="G42" s="37"/>
      <c r="H42" s="18"/>
    </row>
    <row r="43" spans="1:8" x14ac:dyDescent="0.25">
      <c r="A43" s="37">
        <v>0.6780602382842611</v>
      </c>
      <c r="B43" s="18">
        <v>960</v>
      </c>
      <c r="C43" s="37">
        <v>0.65952139539585497</v>
      </c>
      <c r="D43" s="18">
        <v>960</v>
      </c>
      <c r="E43" s="37"/>
      <c r="F43" s="18"/>
      <c r="G43" s="37"/>
      <c r="H43" s="18"/>
    </row>
    <row r="44" spans="1:8" x14ac:dyDescent="0.25">
      <c r="A44" s="37">
        <v>0.68355347306419201</v>
      </c>
      <c r="B44" s="18">
        <v>970</v>
      </c>
      <c r="C44" s="37">
        <v>0.66604344774026902</v>
      </c>
      <c r="D44" s="18">
        <v>970</v>
      </c>
      <c r="E44" s="37"/>
      <c r="F44" s="18"/>
      <c r="G44" s="37"/>
      <c r="H44" s="18"/>
    </row>
    <row r="45" spans="1:8" x14ac:dyDescent="0.25">
      <c r="A45" s="37">
        <v>0.69019111489725304</v>
      </c>
      <c r="B45" s="18">
        <v>980</v>
      </c>
      <c r="C45" s="37">
        <v>0.67164771432577297</v>
      </c>
      <c r="D45" s="18">
        <v>980</v>
      </c>
      <c r="E45" s="37"/>
      <c r="F45" s="18"/>
      <c r="G45" s="37"/>
      <c r="H45" s="18"/>
    </row>
    <row r="46" spans="1:8" x14ac:dyDescent="0.25">
      <c r="A46" s="37">
        <v>0.69597324150485806</v>
      </c>
      <c r="B46" s="18">
        <v>990</v>
      </c>
      <c r="C46" s="37">
        <v>0.67724719110232601</v>
      </c>
      <c r="D46" s="18">
        <v>990</v>
      </c>
      <c r="E46" s="37"/>
      <c r="F46" s="18"/>
      <c r="G46" s="37"/>
      <c r="H46" s="18"/>
    </row>
    <row r="47" spans="1:8" x14ac:dyDescent="0.25">
      <c r="A47" s="37">
        <v>0.70169149304822398</v>
      </c>
      <c r="B47" s="18">
        <v>1000</v>
      </c>
      <c r="C47" s="37">
        <v>0.68258639963968204</v>
      </c>
      <c r="D47" s="18">
        <v>1000</v>
      </c>
      <c r="E47" s="37"/>
      <c r="F47" s="18"/>
      <c r="G47" s="37"/>
      <c r="H47" s="18"/>
    </row>
    <row r="48" spans="1:8" x14ac:dyDescent="0.25">
      <c r="A48" s="37">
        <v>0.70600723928470399</v>
      </c>
      <c r="B48" s="18">
        <v>1010</v>
      </c>
      <c r="C48" s="37">
        <v>0.68570116049755303</v>
      </c>
      <c r="D48" s="18">
        <v>1010</v>
      </c>
      <c r="E48" s="37"/>
      <c r="F48" s="18"/>
      <c r="G48" s="37"/>
      <c r="H48" s="18"/>
    </row>
    <row r="49" spans="1:8" x14ac:dyDescent="0.25">
      <c r="A49" s="37">
        <v>0.70734056276241108</v>
      </c>
      <c r="B49" s="18">
        <v>1020</v>
      </c>
      <c r="C49" s="37">
        <v>0.68708271438561497</v>
      </c>
      <c r="D49" s="18">
        <v>1020</v>
      </c>
      <c r="E49" s="37"/>
      <c r="F49" s="18"/>
      <c r="G49" s="37"/>
      <c r="H49" s="18"/>
    </row>
    <row r="50" spans="1:8" x14ac:dyDescent="0.25">
      <c r="A50" s="37">
        <v>0.70836147550981299</v>
      </c>
      <c r="B50" s="18">
        <v>1030</v>
      </c>
      <c r="C50" s="37">
        <v>0.6878476724158411</v>
      </c>
      <c r="D50" s="18">
        <v>1030</v>
      </c>
      <c r="E50" s="37"/>
      <c r="F50" s="18"/>
      <c r="G50" s="37"/>
      <c r="H50" s="18"/>
    </row>
    <row r="51" spans="1:8" x14ac:dyDescent="0.25">
      <c r="A51" s="37">
        <v>0.70906933136522499</v>
      </c>
      <c r="B51" s="18">
        <v>1040</v>
      </c>
      <c r="C51" s="37">
        <v>0.68860721162287708</v>
      </c>
      <c r="D51" s="18">
        <v>1040</v>
      </c>
      <c r="E51" s="37"/>
      <c r="F51" s="18"/>
      <c r="G51" s="37"/>
      <c r="H51" s="18"/>
    </row>
    <row r="52" spans="1:8" x14ac:dyDescent="0.25">
      <c r="A52" s="37">
        <v>0.70977225667479604</v>
      </c>
      <c r="B52" s="18">
        <v>1050</v>
      </c>
      <c r="C52" s="37">
        <v>0.68936150401544494</v>
      </c>
      <c r="D52" s="18">
        <v>1050</v>
      </c>
      <c r="E52" s="37"/>
      <c r="F52" s="18"/>
      <c r="G52" s="37"/>
      <c r="H52" s="18"/>
    </row>
    <row r="53" spans="1:8" x14ac:dyDescent="0.25">
      <c r="A53" s="37">
        <v>0.71047035067158204</v>
      </c>
      <c r="B53" s="18">
        <v>1060</v>
      </c>
      <c r="C53" s="37">
        <v>0.690110618761411</v>
      </c>
      <c r="D53" s="18">
        <v>1060</v>
      </c>
      <c r="E53" s="37"/>
      <c r="F53" s="18"/>
      <c r="G53" s="37"/>
      <c r="H53" s="18"/>
    </row>
    <row r="54" spans="1:8" x14ac:dyDescent="0.25">
      <c r="A54" s="37">
        <v>0.71116367865877606</v>
      </c>
      <c r="B54" s="18">
        <v>1070</v>
      </c>
      <c r="C54" s="37">
        <v>0.69085462356651506</v>
      </c>
      <c r="D54" s="18">
        <v>1070</v>
      </c>
      <c r="E54" s="37"/>
      <c r="F54" s="18"/>
      <c r="G54" s="37"/>
      <c r="H54" s="18"/>
    </row>
    <row r="55" spans="1:8" x14ac:dyDescent="0.25">
      <c r="A55" s="37">
        <v>0.71185230454440107</v>
      </c>
      <c r="B55" s="18">
        <v>1080</v>
      </c>
      <c r="C55" s="37">
        <v>0.69159358472041899</v>
      </c>
      <c r="D55" s="18">
        <v>1080</v>
      </c>
      <c r="E55" s="37"/>
      <c r="F55" s="18"/>
      <c r="G55" s="37"/>
    </row>
    <row r="56" spans="1:8" x14ac:dyDescent="0.25">
      <c r="A56" s="37">
        <v>0.71253629088236292</v>
      </c>
      <c r="B56" s="18">
        <v>1090</v>
      </c>
      <c r="C56" s="37">
        <v>0.69232756714094801</v>
      </c>
      <c r="D56" s="18">
        <v>1090</v>
      </c>
      <c r="E56" s="37"/>
      <c r="F56" s="18"/>
      <c r="G56" s="37"/>
    </row>
    <row r="57" spans="1:8" x14ac:dyDescent="0.25">
      <c r="A57" s="37">
        <v>0.71321569891191605</v>
      </c>
      <c r="B57" s="18">
        <v>1100</v>
      </c>
      <c r="C57" s="37">
        <v>0.69305663441645293</v>
      </c>
      <c r="D57" s="18">
        <v>1100</v>
      </c>
      <c r="E57" s="37"/>
      <c r="F57" s="18"/>
      <c r="G57" s="37"/>
    </row>
    <row r="58" spans="1:8" x14ac:dyDescent="0.25">
      <c r="A58" s="37">
        <v>0.71389058859562193</v>
      </c>
      <c r="B58" s="18">
        <v>1110</v>
      </c>
      <c r="C58" s="37">
        <v>0.69378084884648805</v>
      </c>
      <c r="D58" s="18">
        <v>1110</v>
      </c>
      <c r="E58" s="37"/>
      <c r="F58" s="18"/>
      <c r="G58" s="37"/>
    </row>
    <row r="59" spans="1:8" x14ac:dyDescent="0.25">
      <c r="A59" s="37">
        <v>0.71456101865578503</v>
      </c>
      <c r="B59" s="18">
        <v>1120</v>
      </c>
      <c r="C59" s="37">
        <v>0.69450027148084703</v>
      </c>
      <c r="D59" s="18">
        <v>1120</v>
      </c>
      <c r="E59" s="37"/>
      <c r="F59" s="18"/>
      <c r="G59" s="37"/>
    </row>
    <row r="60" spans="1:8" x14ac:dyDescent="0.25">
      <c r="A60" s="37">
        <v>0.71522704660954206</v>
      </c>
      <c r="B60" s="18">
        <v>1130</v>
      </c>
      <c r="C60" s="37">
        <v>0.69521496215704004</v>
      </c>
      <c r="D60" s="18">
        <v>1130</v>
      </c>
      <c r="E60" s="37"/>
      <c r="F60" s="18"/>
      <c r="G60" s="37"/>
    </row>
    <row r="61" spans="1:8" x14ac:dyDescent="0.25">
      <c r="A61" s="37">
        <v>0.71588872880258403</v>
      </c>
      <c r="B61" s="18">
        <v>1140</v>
      </c>
      <c r="C61" s="37">
        <v>0.69592497953628196</v>
      </c>
      <c r="D61" s="18">
        <v>1140</v>
      </c>
      <c r="E61" s="37"/>
      <c r="F61" s="18"/>
      <c r="G61" s="37"/>
    </row>
    <row r="62" spans="1:8" x14ac:dyDescent="0.25">
      <c r="A62" s="37">
        <v>0.71654612044162103</v>
      </c>
      <c r="B62" s="18">
        <v>1150</v>
      </c>
      <c r="C62" s="37">
        <v>0.69663038113808495</v>
      </c>
      <c r="D62" s="18">
        <v>1150</v>
      </c>
      <c r="E62" s="37"/>
      <c r="F62" s="18"/>
      <c r="G62" s="37"/>
    </row>
    <row r="63" spans="1:8" x14ac:dyDescent="0.25">
      <c r="A63" s="37">
        <v>0.717199275625654</v>
      </c>
      <c r="B63" s="18">
        <v>1160</v>
      </c>
      <c r="C63" s="37">
        <v>0.6973312233734249</v>
      </c>
      <c r="D63" s="18">
        <v>1160</v>
      </c>
      <c r="E63" s="37"/>
      <c r="F63" s="18"/>
      <c r="G63" s="37"/>
    </row>
    <row r="64" spans="1:8" x14ac:dyDescent="0.25">
      <c r="A64" s="37">
        <v>0.71784824737607389</v>
      </c>
      <c r="B64" s="18">
        <v>1170</v>
      </c>
      <c r="C64" s="37">
        <v>0.69802756157671197</v>
      </c>
      <c r="D64" s="18">
        <v>1170</v>
      </c>
      <c r="E64" s="37"/>
      <c r="F64" s="18"/>
      <c r="G64" s="37"/>
    </row>
    <row r="65" spans="1:7" x14ac:dyDescent="0.25">
      <c r="A65" s="37">
        <v>0.71849308766562603</v>
      </c>
      <c r="B65" s="18">
        <v>1180</v>
      </c>
      <c r="C65" s="37">
        <v>0.69871945003647495</v>
      </c>
      <c r="D65" s="18">
        <v>1180</v>
      </c>
      <c r="E65" s="37"/>
      <c r="F65" s="18"/>
      <c r="G65" s="37"/>
    </row>
    <row r="66" spans="1:7" x14ac:dyDescent="0.25">
      <c r="A66" s="37">
        <v>0.71913384744640996</v>
      </c>
      <c r="B66" s="18">
        <v>1190</v>
      </c>
      <c r="C66" s="37">
        <v>0.69940694202484499</v>
      </c>
      <c r="D66" s="18">
        <v>1190</v>
      </c>
      <c r="E66" s="37"/>
      <c r="F66" s="18"/>
      <c r="G66" s="37"/>
    </row>
    <row r="67" spans="1:7" x14ac:dyDescent="0.25">
      <c r="A67" s="37">
        <v>0.71977057667676803</v>
      </c>
      <c r="B67" s="18">
        <v>1200</v>
      </c>
      <c r="C67" s="37">
        <v>0.70009008982596399</v>
      </c>
      <c r="D67" s="18">
        <v>1200</v>
      </c>
      <c r="E67" s="37"/>
      <c r="F67" s="18"/>
      <c r="G67" s="37"/>
    </row>
    <row r="68" spans="1:7" x14ac:dyDescent="0.25">
      <c r="A68" s="37">
        <v>0.72040332434728493</v>
      </c>
      <c r="B68" s="18">
        <v>1210</v>
      </c>
      <c r="C68" s="37">
        <v>0.70076894476329699</v>
      </c>
      <c r="D68" s="18">
        <v>1210</v>
      </c>
      <c r="E68" s="37"/>
      <c r="F68" s="18"/>
      <c r="G68" s="37"/>
    </row>
    <row r="69" spans="1:7" x14ac:dyDescent="0.25">
      <c r="A69" s="37">
        <v>0.72103213850585002</v>
      </c>
      <c r="B69" s="18">
        <v>1220</v>
      </c>
      <c r="C69" s="37">
        <v>0.70144355722590002</v>
      </c>
      <c r="D69" s="18">
        <v>1220</v>
      </c>
      <c r="E69" s="37"/>
      <c r="F69" s="18"/>
      <c r="G69" s="37"/>
    </row>
    <row r="70" spans="1:7" x14ac:dyDescent="0.25">
      <c r="A70" s="37">
        <v>0.72165706628180404</v>
      </c>
      <c r="B70" s="18">
        <v>1230</v>
      </c>
      <c r="C70" s="37">
        <v>0.70211397669372999</v>
      </c>
      <c r="D70" s="18">
        <v>1230</v>
      </c>
      <c r="E70" s="37"/>
      <c r="F70" s="18"/>
      <c r="G70" s="37"/>
    </row>
    <row r="71" spans="1:7" x14ac:dyDescent="0.25">
      <c r="A71" s="37">
        <v>0.72227815390930994</v>
      </c>
      <c r="B71" s="18">
        <v>1240</v>
      </c>
      <c r="C71" s="37">
        <v>0.7027802517619981</v>
      </c>
      <c r="D71" s="18">
        <v>1240</v>
      </c>
      <c r="E71" s="37"/>
      <c r="F71" s="18"/>
      <c r="G71" s="37"/>
    </row>
    <row r="72" spans="1:7" x14ac:dyDescent="0.25">
      <c r="A72" s="37">
        <v>0.72289544674986206</v>
      </c>
      <c r="B72" s="18">
        <v>1250</v>
      </c>
      <c r="C72" s="37">
        <v>0.70344243016462005</v>
      </c>
      <c r="D72" s="18">
        <v>1250</v>
      </c>
      <c r="E72" s="37"/>
      <c r="F72" s="18"/>
      <c r="G72" s="37"/>
    </row>
    <row r="73" spans="1:7" x14ac:dyDescent="0.25">
      <c r="A73" s="37">
        <v>0.72350898931402896</v>
      </c>
      <c r="B73" s="18">
        <v>1260</v>
      </c>
      <c r="C73" s="37">
        <v>0.70410055879684907</v>
      </c>
      <c r="D73" s="18">
        <v>1260</v>
      </c>
      <c r="E73" s="37"/>
      <c r="F73" s="18"/>
      <c r="G73" s="37"/>
    </row>
    <row r="74" spans="1:7" x14ac:dyDescent="0.25">
      <c r="A74" s="37">
        <v>0.72411882528251104</v>
      </c>
      <c r="B74" s="18">
        <v>1270</v>
      </c>
      <c r="C74" s="37">
        <v>0.70475468373698602</v>
      </c>
      <c r="D74" s="18">
        <v>1270</v>
      </c>
      <c r="E74" s="37"/>
      <c r="F74" s="18"/>
      <c r="G74" s="37"/>
    </row>
    <row r="75" spans="1:7" x14ac:dyDescent="0.25">
      <c r="A75" s="37">
        <v>0.72472499752641995</v>
      </c>
      <c r="B75" s="18">
        <v>1280</v>
      </c>
      <c r="C75" s="37">
        <v>0.70540485026744504</v>
      </c>
      <c r="D75" s="18">
        <v>1280</v>
      </c>
      <c r="E75" s="37"/>
      <c r="F75" s="18"/>
      <c r="G75" s="37"/>
    </row>
    <row r="76" spans="1:7" x14ac:dyDescent="0.25">
      <c r="A76" s="37">
        <v>0.72532754812691491</v>
      </c>
      <c r="B76" s="18">
        <v>1290</v>
      </c>
      <c r="C76" s="37">
        <v>0.70605110289490791</v>
      </c>
      <c r="D76" s="18">
        <v>1290</v>
      </c>
      <c r="E76" s="37"/>
      <c r="F76" s="18"/>
      <c r="G76" s="37"/>
    </row>
    <row r="77" spans="1:7" x14ac:dyDescent="0.25">
      <c r="A77" s="37">
        <v>0.72592651839419897</v>
      </c>
      <c r="B77" s="18">
        <v>1300</v>
      </c>
      <c r="C77" s="37">
        <v>0.70669348536989307</v>
      </c>
      <c r="D77" s="18">
        <v>1300</v>
      </c>
      <c r="E77" s="37"/>
      <c r="F77" s="18"/>
      <c r="G77" s="37"/>
    </row>
    <row r="78" spans="1:7" x14ac:dyDescent="0.25">
      <c r="A78" s="37">
        <v>0.72652194888585397</v>
      </c>
      <c r="B78" s="18">
        <v>1310</v>
      </c>
      <c r="C78" s="37">
        <v>0.70733204070553501</v>
      </c>
      <c r="D78" s="18">
        <v>1310</v>
      </c>
      <c r="E78" s="37"/>
      <c r="F78" s="18"/>
      <c r="G78" s="37"/>
    </row>
    <row r="79" spans="1:7" x14ac:dyDescent="0.25">
      <c r="A79" s="37">
        <v>0.72711387942462591</v>
      </c>
      <c r="B79" s="18">
        <v>1320</v>
      </c>
      <c r="C79" s="37">
        <v>0.707966811195749</v>
      </c>
      <c r="D79" s="18">
        <v>1320</v>
      </c>
      <c r="E79" s="37"/>
      <c r="F79" s="18"/>
      <c r="G79" s="37"/>
    </row>
    <row r="80" spans="1:7" x14ac:dyDescent="0.25">
      <c r="A80" s="37">
        <v>0.72770234911558607</v>
      </c>
      <c r="B80" s="18">
        <v>1330</v>
      </c>
      <c r="C80" s="37">
        <v>0.70859783843273905</v>
      </c>
      <c r="D80" s="18">
        <v>1330</v>
      </c>
      <c r="E80" s="37"/>
      <c r="F80" s="18"/>
      <c r="G80" s="37"/>
    </row>
    <row r="81" spans="1:7" x14ac:dyDescent="0.25">
      <c r="A81" s="37">
        <v>0.72828739636276196</v>
      </c>
      <c r="B81" s="18">
        <v>1340</v>
      </c>
      <c r="C81" s="37">
        <v>0.70922516332391294</v>
      </c>
      <c r="D81" s="18">
        <v>1340</v>
      </c>
      <c r="E81" s="37"/>
      <c r="F81" s="18"/>
      <c r="G81" s="37"/>
    </row>
    <row r="82" spans="1:7" x14ac:dyDescent="0.25">
      <c r="A82" s="37">
        <v>0.72886905888526499</v>
      </c>
      <c r="B82" s="18">
        <v>1350</v>
      </c>
      <c r="C82" s="37">
        <v>0.70984882610820998</v>
      </c>
      <c r="D82" s="18">
        <v>1350</v>
      </c>
      <c r="E82" s="37"/>
      <c r="F82" s="18"/>
      <c r="G82" s="37"/>
    </row>
    <row r="83" spans="1:7" x14ac:dyDescent="0.25">
      <c r="A83" s="37">
        <v>0.72944737373284896</v>
      </c>
      <c r="B83" s="18">
        <v>1360</v>
      </c>
      <c r="C83" s="37">
        <v>0.71046886637184803</v>
      </c>
      <c r="D83" s="18">
        <v>1360</v>
      </c>
      <c r="E83" s="37"/>
      <c r="F83" s="18"/>
      <c r="G83" s="37"/>
    </row>
    <row r="84" spans="1:7" x14ac:dyDescent="0.25">
      <c r="A84" s="37">
        <v>0.73002237730104991</v>
      </c>
      <c r="B84" s="18">
        <v>1370</v>
      </c>
      <c r="C84" s="37">
        <v>0.71108532306353001</v>
      </c>
      <c r="D84" s="18">
        <v>1370</v>
      </c>
      <c r="E84" s="37"/>
      <c r="F84" s="18"/>
      <c r="G84" s="37"/>
    </row>
    <row r="85" spans="1:7" x14ac:dyDescent="0.25">
      <c r="A85" s="37">
        <v>0.73059410534578306</v>
      </c>
      <c r="B85" s="18">
        <v>1380</v>
      </c>
      <c r="C85" s="37">
        <v>0.71169823450921599</v>
      </c>
      <c r="D85" s="18">
        <v>1380</v>
      </c>
      <c r="E85" s="37"/>
      <c r="F85" s="18"/>
      <c r="G85" s="37"/>
    </row>
    <row r="86" spans="1:7" x14ac:dyDescent="0.25">
      <c r="A86" s="37">
        <v>0.73116259299756603</v>
      </c>
      <c r="B86" s="18">
        <v>1390</v>
      </c>
      <c r="C86" s="37">
        <v>0.71230763842626699</v>
      </c>
      <c r="D86" s="18">
        <v>1390</v>
      </c>
      <c r="E86" s="37"/>
      <c r="F86" s="18"/>
      <c r="G86" s="37"/>
    </row>
    <row r="87" spans="1:7" x14ac:dyDescent="0.25">
      <c r="A87" s="37">
        <v>0.73172787477520207</v>
      </c>
      <c r="B87" s="18">
        <v>1400</v>
      </c>
      <c r="C87" s="37">
        <v>0.71291357193722604</v>
      </c>
      <c r="D87" s="18">
        <v>1400</v>
      </c>
      <c r="E87" s="37"/>
      <c r="F87" s="18"/>
      <c r="G87" s="37"/>
    </row>
    <row r="88" spans="1:7" x14ac:dyDescent="0.25">
      <c r="A88" s="37">
        <v>0.73228998459918504</v>
      </c>
      <c r="B88" s="18">
        <v>1410</v>
      </c>
      <c r="C88" s="37">
        <v>0.71351607158308694</v>
      </c>
      <c r="D88" s="18">
        <v>1410</v>
      </c>
      <c r="E88" s="37"/>
      <c r="F88" s="18"/>
      <c r="G88" s="37"/>
    </row>
    <row r="89" spans="1:7" x14ac:dyDescent="0.25">
      <c r="A89" s="37">
        <v>0.732848955804552</v>
      </c>
      <c r="B89" s="18">
        <v>1420</v>
      </c>
      <c r="C89" s="37">
        <v>0.71411517333614105</v>
      </c>
      <c r="D89" s="18">
        <v>1420</v>
      </c>
      <c r="E89" s="37"/>
      <c r="F89" s="18"/>
      <c r="G89" s="37"/>
    </row>
    <row r="90" spans="1:7" x14ac:dyDescent="0.25">
      <c r="A90" s="37">
        <v>0.73340482115346806</v>
      </c>
      <c r="B90" s="18">
        <v>1430</v>
      </c>
      <c r="C90" s="37">
        <v>0.71471091261241593</v>
      </c>
      <c r="D90" s="18">
        <v>1430</v>
      </c>
      <c r="E90" s="37"/>
      <c r="F90" s="18"/>
      <c r="G90" s="37"/>
    </row>
    <row r="91" spans="1:7" x14ac:dyDescent="0.25">
      <c r="A91" s="37">
        <v>0.73395761284736594</v>
      </c>
      <c r="B91" s="18">
        <v>1440</v>
      </c>
      <c r="C91" s="37">
        <v>0.71530332428363397</v>
      </c>
      <c r="D91" s="18">
        <v>1440</v>
      </c>
      <c r="E91" s="37"/>
      <c r="F91" s="18"/>
      <c r="G91" s="37"/>
    </row>
    <row r="92" spans="1:7" x14ac:dyDescent="0.25">
      <c r="A92" s="37">
        <v>0.73450736253874793</v>
      </c>
      <c r="B92" s="18">
        <v>1450</v>
      </c>
      <c r="C92" s="37">
        <v>0.71589244268905505</v>
      </c>
      <c r="D92" s="18">
        <v>1450</v>
      </c>
      <c r="E92" s="37"/>
      <c r="F92" s="18"/>
      <c r="G92" s="37"/>
    </row>
    <row r="93" spans="1:7" x14ac:dyDescent="0.25">
      <c r="A93" s="37">
        <v>0.73505410134264693</v>
      </c>
      <c r="B93" s="18">
        <v>1460</v>
      </c>
      <c r="C93" s="37">
        <v>0.71647830164647897</v>
      </c>
      <c r="D93" s="18">
        <v>1460</v>
      </c>
      <c r="E93" s="37"/>
      <c r="F93" s="18"/>
      <c r="G93" s="37"/>
    </row>
    <row r="94" spans="1:7" x14ac:dyDescent="0.25">
      <c r="A94" s="37">
        <v>0.73559785984774706</v>
      </c>
      <c r="B94" s="18">
        <v>1470</v>
      </c>
      <c r="C94" s="37">
        <v>0.71706093446321506</v>
      </c>
      <c r="D94" s="18">
        <v>1470</v>
      </c>
      <c r="E94" s="37"/>
      <c r="F94" s="18"/>
      <c r="G94" s="37"/>
    </row>
    <row r="95" spans="1:7" x14ac:dyDescent="0.25">
      <c r="A95" s="37">
        <v>0.7361386681271691</v>
      </c>
      <c r="B95" s="18">
        <v>1480</v>
      </c>
      <c r="C95" s="37">
        <v>0.71764037394678593</v>
      </c>
      <c r="D95" s="18">
        <v>1480</v>
      </c>
      <c r="E95" s="37"/>
      <c r="F95" s="18"/>
      <c r="G95" s="37"/>
    </row>
    <row r="96" spans="1:7" x14ac:dyDescent="0.25">
      <c r="A96" s="37">
        <v>0.73667655574896795</v>
      </c>
      <c r="B96" s="18">
        <v>1490</v>
      </c>
      <c r="C96" s="37">
        <v>0.71821665241503796</v>
      </c>
      <c r="D96" s="18">
        <v>1490</v>
      </c>
      <c r="E96" s="37"/>
      <c r="F96" s="18"/>
      <c r="G96" s="37"/>
    </row>
    <row r="97" spans="1:7" x14ac:dyDescent="0.25">
      <c r="A97" s="37">
        <v>0.73721155178630993</v>
      </c>
      <c r="B97" s="18">
        <v>1500</v>
      </c>
      <c r="C97" s="37">
        <v>0.71878980170612294</v>
      </c>
      <c r="D97" s="18">
        <v>1500</v>
      </c>
      <c r="E97" s="37"/>
      <c r="F97" s="18"/>
      <c r="G97" s="37"/>
    </row>
    <row r="98" spans="1:7" x14ac:dyDescent="0.25">
      <c r="A98" s="37">
        <v>0.73774368482738495</v>
      </c>
      <c r="B98" s="18">
        <v>1510</v>
      </c>
      <c r="C98" s="37">
        <v>0.71935985318805096</v>
      </c>
      <c r="D98" s="18">
        <v>1510</v>
      </c>
      <c r="E98" s="37"/>
      <c r="F98" s="18"/>
      <c r="G98" s="37"/>
    </row>
    <row r="99" spans="1:7" x14ac:dyDescent="0.25">
      <c r="A99" s="37">
        <v>0.7382729829849769</v>
      </c>
      <c r="B99" s="18">
        <v>1520</v>
      </c>
      <c r="C99" s="37">
        <v>0.71992683776805</v>
      </c>
      <c r="D99" s="18">
        <v>1520</v>
      </c>
      <c r="E99" s="37"/>
      <c r="F99" s="18"/>
      <c r="G99" s="37"/>
    </row>
    <row r="100" spans="1:7" x14ac:dyDescent="0.25">
      <c r="A100" s="37">
        <v>0.73879947390585898</v>
      </c>
      <c r="B100" s="18">
        <v>1530</v>
      </c>
      <c r="C100" s="37">
        <v>0.720490785901583</v>
      </c>
      <c r="D100" s="18">
        <v>1530</v>
      </c>
      <c r="E100" s="37"/>
      <c r="F100" s="18"/>
      <c r="G100" s="37"/>
    </row>
    <row r="101" spans="1:7" x14ac:dyDescent="0.25">
      <c r="A101" s="37">
        <v>0.73932318477983794</v>
      </c>
      <c r="B101" s="18">
        <v>1540</v>
      </c>
      <c r="C101" s="37">
        <v>0.72105172760113601</v>
      </c>
      <c r="D101" s="18">
        <v>1540</v>
      </c>
      <c r="E101" s="37"/>
      <c r="F101" s="18"/>
      <c r="G101" s="37"/>
    </row>
    <row r="102" spans="1:7" x14ac:dyDescent="0.25">
      <c r="A102" s="37">
        <v>0.73984414234861307</v>
      </c>
      <c r="B102" s="18">
        <v>1550</v>
      </c>
      <c r="C102" s="37">
        <v>0.72160969244471507</v>
      </c>
      <c r="D102" s="18">
        <v>1550</v>
      </c>
      <c r="E102" s="37"/>
      <c r="F102" s="18"/>
      <c r="G102" s="37"/>
    </row>
    <row r="103" spans="1:7" x14ac:dyDescent="0.25">
      <c r="A103" s="37">
        <v>0.74036237291431506</v>
      </c>
      <c r="B103" s="18">
        <v>1560</v>
      </c>
      <c r="C103" s="37">
        <v>0.72216470958406798</v>
      </c>
      <c r="D103" s="18">
        <v>1560</v>
      </c>
      <c r="E103" s="37"/>
      <c r="F103" s="18"/>
      <c r="G103" s="37"/>
    </row>
    <row r="104" spans="1:7" x14ac:dyDescent="0.25">
      <c r="A104" s="37">
        <v>0.74087790234790807</v>
      </c>
      <c r="B104" s="18">
        <v>1570</v>
      </c>
      <c r="C104" s="37">
        <v>0.72271680775276093</v>
      </c>
      <c r="D104" s="18">
        <v>1570</v>
      </c>
      <c r="E104" s="37"/>
      <c r="F104" s="18"/>
      <c r="G104" s="37"/>
    </row>
    <row r="105" spans="1:7" x14ac:dyDescent="0.25">
      <c r="A105" s="37">
        <v>0.74139075609726202</v>
      </c>
      <c r="B105" s="18">
        <v>1580</v>
      </c>
      <c r="C105" s="37">
        <v>0.723266015273898</v>
      </c>
      <c r="D105" s="18">
        <v>1580</v>
      </c>
      <c r="E105" s="37"/>
      <c r="F105" s="18"/>
      <c r="G105" s="37"/>
    </row>
    <row r="106" spans="1:7" x14ac:dyDescent="0.25">
      <c r="A106" s="37">
        <v>0.74190095919507604</v>
      </c>
      <c r="B106" s="18">
        <v>1590</v>
      </c>
      <c r="C106" s="37">
        <v>0.72381236006772898</v>
      </c>
      <c r="D106" s="18">
        <v>1590</v>
      </c>
      <c r="E106" s="37"/>
      <c r="F106" s="18"/>
      <c r="G106" s="37"/>
    </row>
    <row r="107" spans="1:7" x14ac:dyDescent="0.25">
      <c r="A107" s="37">
        <v>0.74240853626653902</v>
      </c>
      <c r="B107" s="18">
        <v>1600</v>
      </c>
      <c r="C107" s="37">
        <v>0.72435586965895693</v>
      </c>
      <c r="D107" s="18">
        <v>1600</v>
      </c>
      <c r="E107" s="37"/>
      <c r="F107" s="18"/>
      <c r="G107" s="37"/>
    </row>
    <row r="108" spans="1:7" x14ac:dyDescent="0.25">
      <c r="A108" s="37">
        <v>0.74291351153682106</v>
      </c>
      <c r="B108" s="18">
        <v>1610</v>
      </c>
      <c r="C108" s="37">
        <v>0.72489657118388495</v>
      </c>
      <c r="D108" s="18">
        <v>1610</v>
      </c>
      <c r="E108" s="37"/>
      <c r="F108" s="18"/>
      <c r="G108" s="37"/>
    </row>
    <row r="109" spans="1:7" x14ac:dyDescent="0.25">
      <c r="A109" s="37">
        <v>0.74341590883833708</v>
      </c>
      <c r="B109" s="18">
        <v>1620</v>
      </c>
      <c r="C109" s="37">
        <v>0.72543449139734506</v>
      </c>
      <c r="D109" s="18">
        <v>1620</v>
      </c>
      <c r="E109" s="37"/>
      <c r="F109" s="18"/>
      <c r="G109" s="37"/>
    </row>
    <row r="110" spans="1:7" x14ac:dyDescent="0.25">
      <c r="A110" s="37">
        <v>0.743915751617796</v>
      </c>
      <c r="B110" s="18">
        <v>1630</v>
      </c>
      <c r="C110" s="37">
        <v>0.725969656679468</v>
      </c>
      <c r="D110" s="18">
        <v>1630</v>
      </c>
      <c r="E110" s="37"/>
      <c r="F110" s="18"/>
      <c r="G110" s="37"/>
    </row>
    <row r="111" spans="1:7" x14ac:dyDescent="0.25">
      <c r="A111" s="37">
        <v>0.7444130629431559</v>
      </c>
      <c r="B111" s="18">
        <v>1640</v>
      </c>
      <c r="C111" s="37">
        <v>0.72650209304220792</v>
      </c>
      <c r="D111" s="18">
        <v>1640</v>
      </c>
      <c r="E111" s="37"/>
      <c r="F111" s="18"/>
      <c r="G111" s="37"/>
    </row>
    <row r="112" spans="1:7" x14ac:dyDescent="0.25">
      <c r="A112" s="37">
        <v>0.74490786551022392</v>
      </c>
      <c r="B112" s="18">
        <v>1650</v>
      </c>
      <c r="C112" s="37">
        <v>0.72703182613573503</v>
      </c>
      <c r="D112" s="18">
        <v>1650</v>
      </c>
      <c r="E112" s="37"/>
      <c r="F112" s="18"/>
      <c r="G112" s="37"/>
    </row>
    <row r="113" spans="1:7" x14ac:dyDescent="0.25">
      <c r="A113" s="37">
        <v>0.74540018164927102</v>
      </c>
      <c r="B113" s="18">
        <v>1660</v>
      </c>
      <c r="C113" s="37">
        <v>0.72755888125465606</v>
      </c>
      <c r="D113" s="18">
        <v>1660</v>
      </c>
      <c r="E113" s="37"/>
      <c r="F113" s="18"/>
      <c r="G113" s="37"/>
    </row>
    <row r="114" spans="1:7" x14ac:dyDescent="0.25">
      <c r="A114" s="37">
        <v>0.74589003333132498</v>
      </c>
      <c r="B114" s="18">
        <v>1670</v>
      </c>
      <c r="C114" s="37">
        <v>0.72808328334403494</v>
      </c>
      <c r="D114" s="18">
        <v>1670</v>
      </c>
      <c r="E114" s="37"/>
      <c r="F114" s="18"/>
      <c r="G114" s="37"/>
    </row>
    <row r="115" spans="1:7" x14ac:dyDescent="0.25">
      <c r="A115" s="37">
        <v>0.74637744217436508</v>
      </c>
      <c r="B115" s="18">
        <v>1680</v>
      </c>
      <c r="C115" s="37">
        <v>0.72860505700529898</v>
      </c>
      <c r="D115" s="18">
        <v>1680</v>
      </c>
      <c r="E115" s="37"/>
      <c r="F115" s="18"/>
      <c r="G115" s="37"/>
    </row>
    <row r="116" spans="1:7" x14ac:dyDescent="0.25">
      <c r="A116" s="37">
        <v>0.74686242944933601</v>
      </c>
      <c r="B116" s="18">
        <v>1690</v>
      </c>
      <c r="C116" s="37">
        <v>0.72912422650193909</v>
      </c>
      <c r="D116" s="18">
        <v>1690</v>
      </c>
      <c r="E116" s="37"/>
      <c r="F116" s="18"/>
      <c r="G116" s="37"/>
    </row>
    <row r="117" spans="1:7" x14ac:dyDescent="0.25">
      <c r="A117" s="37">
        <v>0.7473450160860079</v>
      </c>
      <c r="B117" s="18">
        <v>1700</v>
      </c>
      <c r="C117" s="37">
        <v>0.72964081576513196</v>
      </c>
      <c r="D117" s="18">
        <v>1700</v>
      </c>
      <c r="E117" s="37"/>
      <c r="F117" s="18"/>
      <c r="G117" s="37"/>
    </row>
    <row r="118" spans="1:7" x14ac:dyDescent="0.25">
      <c r="A118" s="37">
        <v>0.74782522267864804</v>
      </c>
      <c r="B118" s="18">
        <v>1710</v>
      </c>
      <c r="C118" s="37">
        <v>0.73015484839913691</v>
      </c>
      <c r="D118" s="18">
        <v>1710</v>
      </c>
      <c r="E118" s="37"/>
      <c r="F118" s="18"/>
      <c r="G118" s="37"/>
    </row>
    <row r="119" spans="1:7" x14ac:dyDescent="0.25">
      <c r="A119" s="37">
        <v>0.74830306949160896</v>
      </c>
      <c r="B119" s="18">
        <v>1720</v>
      </c>
      <c r="C119" s="37">
        <v>0.73066634768660998</v>
      </c>
      <c r="D119" s="18">
        <v>1720</v>
      </c>
      <c r="E119" s="37"/>
      <c r="F119" s="18"/>
      <c r="G119" s="37"/>
    </row>
    <row r="120" spans="1:7" x14ac:dyDescent="0.25">
      <c r="A120" s="37">
        <v>0.74877857646471202</v>
      </c>
      <c r="B120" s="18">
        <v>1730</v>
      </c>
      <c r="C120" s="37">
        <v>0.73117533659378298</v>
      </c>
      <c r="D120" s="18">
        <v>1730</v>
      </c>
      <c r="E120" s="37"/>
      <c r="F120" s="18"/>
      <c r="G120" s="37"/>
    </row>
    <row r="121" spans="1:7" x14ac:dyDescent="0.25">
      <c r="A121" s="37">
        <v>0.74925176321846298</v>
      </c>
      <c r="B121" s="18">
        <v>1740</v>
      </c>
      <c r="C121" s="37">
        <v>0.731681837775493</v>
      </c>
      <c r="D121" s="18">
        <v>1740</v>
      </c>
      <c r="E121" s="37"/>
      <c r="F121" s="18"/>
      <c r="G121" s="37"/>
    </row>
    <row r="122" spans="1:7" x14ac:dyDescent="0.25">
      <c r="A122" s="37">
        <v>0.74972264905924602</v>
      </c>
      <c r="B122" s="18">
        <v>1750</v>
      </c>
      <c r="C122" s="37">
        <v>0.73218587358007992</v>
      </c>
      <c r="D122" s="18">
        <v>1750</v>
      </c>
      <c r="E122" s="37"/>
      <c r="F122" s="18"/>
      <c r="G122" s="37"/>
    </row>
    <row r="123" spans="1:7" x14ac:dyDescent="0.25">
      <c r="A123" s="37">
        <v>0.75019125298421896</v>
      </c>
      <c r="B123" s="18">
        <v>1760</v>
      </c>
      <c r="C123" s="37">
        <v>0.73268746605420398</v>
      </c>
      <c r="D123" s="18">
        <v>1760</v>
      </c>
      <c r="E123" s="37"/>
      <c r="F123" s="18"/>
      <c r="G123" s="37"/>
    </row>
    <row r="124" spans="1:7" x14ac:dyDescent="0.25">
      <c r="A124" s="37">
        <v>0.75065759368621998</v>
      </c>
      <c r="B124" s="18">
        <v>1770</v>
      </c>
      <c r="C124" s="37">
        <v>0.73318663694753494</v>
      </c>
      <c r="D124" s="18">
        <v>1770</v>
      </c>
      <c r="E124" s="37"/>
      <c r="F124" s="18"/>
      <c r="G124" s="37"/>
    </row>
    <row r="125" spans="1:7" x14ac:dyDescent="0.25">
      <c r="A125" s="37">
        <v>0.75112168955844594</v>
      </c>
      <c r="B125" s="18">
        <v>1780</v>
      </c>
      <c r="C125" s="37">
        <v>0.73368340771726293</v>
      </c>
      <c r="D125" s="18">
        <v>1780</v>
      </c>
      <c r="E125" s="37"/>
      <c r="F125" s="18"/>
      <c r="G125" s="37"/>
    </row>
    <row r="126" spans="1:7" x14ac:dyDescent="0.25">
      <c r="A126" s="37">
        <v>0.75158355869904303</v>
      </c>
      <c r="B126" s="18">
        <v>1790</v>
      </c>
      <c r="C126" s="37">
        <v>0.73417779953262696</v>
      </c>
      <c r="D126" s="18">
        <v>1790</v>
      </c>
      <c r="E126" s="37"/>
      <c r="F126" s="18"/>
      <c r="G126" s="37"/>
    </row>
    <row r="127" spans="1:7" x14ac:dyDescent="0.25">
      <c r="A127" s="37">
        <v>0.7520432189155809</v>
      </c>
      <c r="B127" s="18">
        <v>1800</v>
      </c>
      <c r="C127" s="37">
        <v>0.73466983327921997</v>
      </c>
      <c r="D127" s="18">
        <v>1800</v>
      </c>
      <c r="E127" s="37"/>
      <c r="F127" s="18"/>
      <c r="G127" s="37"/>
    </row>
    <row r="128" spans="1:7" x14ac:dyDescent="0.25">
      <c r="A128" s="37">
        <v>0.75250068772937495</v>
      </c>
      <c r="B128" s="18">
        <v>1810</v>
      </c>
      <c r="C128" s="37">
        <v>0.73515952956327002</v>
      </c>
      <c r="D128" s="18">
        <v>1810</v>
      </c>
      <c r="E128" s="37"/>
      <c r="F128" s="18"/>
      <c r="G128" s="37"/>
    </row>
    <row r="129" spans="1:7" x14ac:dyDescent="0.25">
      <c r="A129" s="37">
        <v>0.75295598237970696</v>
      </c>
      <c r="B129" s="18">
        <v>1820</v>
      </c>
      <c r="C129" s="37">
        <v>0.73564690871578908</v>
      </c>
      <c r="D129" s="18">
        <v>1820</v>
      </c>
      <c r="E129" s="37"/>
      <c r="F129" s="18"/>
      <c r="G129" s="37"/>
    </row>
    <row r="130" spans="1:7" x14ac:dyDescent="0.25">
      <c r="A130" s="37">
        <v>0.75340911982792602</v>
      </c>
      <c r="B130" s="18">
        <v>1830</v>
      </c>
      <c r="C130" s="37">
        <v>0.73613199079662195</v>
      </c>
      <c r="D130" s="18">
        <v>1830</v>
      </c>
      <c r="E130" s="37"/>
      <c r="F130" s="18"/>
      <c r="G130" s="37"/>
    </row>
    <row r="131" spans="1:7" x14ac:dyDescent="0.25">
      <c r="A131" s="37">
        <v>0.75386011676144404</v>
      </c>
      <c r="B131" s="18">
        <v>1840</v>
      </c>
      <c r="C131" s="37">
        <v>0.73661479559844489</v>
      </c>
      <c r="D131" s="18">
        <v>1840</v>
      </c>
      <c r="E131" s="37"/>
      <c r="F131" s="18"/>
      <c r="G131" s="37"/>
    </row>
    <row r="132" spans="1:7" x14ac:dyDescent="0.25">
      <c r="A132" s="37">
        <v>0.75430898959756998</v>
      </c>
      <c r="B132" s="18">
        <v>1850</v>
      </c>
      <c r="C132" s="37">
        <v>0.73709534265062404</v>
      </c>
      <c r="D132" s="18">
        <v>1850</v>
      </c>
      <c r="E132" s="37"/>
      <c r="F132" s="18"/>
      <c r="G132" s="37"/>
    </row>
    <row r="133" spans="1:7" x14ac:dyDescent="0.25">
      <c r="A133" s="37">
        <v>0.75475575448732302</v>
      </c>
      <c r="B133" s="18">
        <v>1860</v>
      </c>
      <c r="C133" s="37">
        <v>0.73757365122303697</v>
      </c>
      <c r="D133" s="18">
        <v>1860</v>
      </c>
      <c r="E133" s="37"/>
      <c r="F133" s="18"/>
      <c r="G133" s="37"/>
    </row>
    <row r="134" spans="1:7" x14ac:dyDescent="0.25">
      <c r="A134" s="37">
        <v>0.75520042731903403</v>
      </c>
      <c r="B134" s="18">
        <v>1870</v>
      </c>
      <c r="C134" s="37">
        <v>0.7380497403297529</v>
      </c>
      <c r="D134" s="18">
        <v>1870</v>
      </c>
      <c r="E134" s="37"/>
      <c r="F134" s="18"/>
      <c r="G134" s="37"/>
    </row>
    <row r="135" spans="1:7" x14ac:dyDescent="0.25">
      <c r="A135" s="37">
        <v>0.75564302372191805</v>
      </c>
      <c r="B135" s="18">
        <v>1880</v>
      </c>
      <c r="C135" s="37">
        <v>0.73852362873271704</v>
      </c>
      <c r="D135" s="18">
        <v>1880</v>
      </c>
      <c r="E135" s="37"/>
      <c r="F135" s="18"/>
      <c r="G135" s="37"/>
    </row>
    <row r="136" spans="1:7" x14ac:dyDescent="0.25">
      <c r="A136" s="37">
        <v>0.7560835590694811</v>
      </c>
      <c r="B136" s="18">
        <v>1890</v>
      </c>
      <c r="C136" s="37">
        <v>0.73899533494525604</v>
      </c>
      <c r="D136" s="18">
        <v>1890</v>
      </c>
      <c r="E136" s="37"/>
      <c r="F136" s="18"/>
      <c r="G136" s="37"/>
    </row>
    <row r="137" spans="1:7" x14ac:dyDescent="0.25">
      <c r="A137" s="37">
        <v>0.75652204848288906</v>
      </c>
      <c r="B137" s="18">
        <v>1900</v>
      </c>
      <c r="C137" s="37">
        <v>0.73946487723560195</v>
      </c>
      <c r="D137" s="18">
        <v>1900</v>
      </c>
      <c r="E137" s="37"/>
      <c r="F137" s="18"/>
      <c r="G137" s="37"/>
    </row>
    <row r="138" spans="1:7" x14ac:dyDescent="0.25">
      <c r="A138" s="37">
        <v>0.756958506834159</v>
      </c>
      <c r="B138" s="18">
        <v>1910</v>
      </c>
      <c r="C138" s="37">
        <v>0.73993227363028102</v>
      </c>
      <c r="D138" s="18">
        <v>1910</v>
      </c>
      <c r="E138" s="37"/>
      <c r="F138" s="18"/>
      <c r="G138" s="37"/>
    </row>
    <row r="139" spans="1:7" x14ac:dyDescent="0.25">
      <c r="A139" s="37">
        <v>0.75739294874929497</v>
      </c>
      <c r="B139" s="18">
        <v>1920</v>
      </c>
      <c r="C139" s="37">
        <v>0.74039754191745999</v>
      </c>
      <c r="D139" s="18">
        <v>1920</v>
      </c>
      <c r="E139" s="37"/>
      <c r="F139" s="18"/>
      <c r="G139" s="37"/>
    </row>
    <row r="140" spans="1:7" x14ac:dyDescent="0.25">
      <c r="A140" s="37">
        <v>0.75782538861133009</v>
      </c>
      <c r="B140" s="18">
        <v>1930</v>
      </c>
      <c r="C140" s="37">
        <v>0.74086069965019707</v>
      </c>
      <c r="D140" s="18">
        <v>1930</v>
      </c>
      <c r="E140" s="37"/>
      <c r="F140" s="18"/>
      <c r="G140" s="37"/>
    </row>
    <row r="141" spans="1:7" x14ac:dyDescent="0.25">
      <c r="A141" s="37">
        <v>0.75825584056322304</v>
      </c>
      <c r="B141" s="18">
        <v>1940</v>
      </c>
      <c r="C141" s="37">
        <v>0.74132176414970008</v>
      </c>
      <c r="D141" s="18">
        <v>1940</v>
      </c>
      <c r="E141" s="37"/>
      <c r="F141" s="18"/>
      <c r="G141" s="37"/>
    </row>
    <row r="142" spans="1:7" x14ac:dyDescent="0.25">
      <c r="A142" s="37">
        <v>0.75868431851070395</v>
      </c>
      <c r="B142" s="18">
        <v>1950</v>
      </c>
      <c r="C142" s="37">
        <v>0.74178075250839404</v>
      </c>
      <c r="D142" s="18">
        <v>1950</v>
      </c>
      <c r="E142" s="37"/>
      <c r="F142" s="18"/>
      <c r="G142" s="37"/>
    </row>
    <row r="143" spans="1:7" x14ac:dyDescent="0.25">
      <c r="A143" s="37">
        <v>0.75911083612499097</v>
      </c>
      <c r="B143" s="18">
        <v>1960</v>
      </c>
      <c r="C143" s="37">
        <v>0.74223768159304304</v>
      </c>
      <c r="D143" s="18">
        <v>1960</v>
      </c>
      <c r="E143" s="37"/>
      <c r="F143" s="18"/>
      <c r="G143" s="37"/>
    </row>
    <row r="144" spans="1:7" x14ac:dyDescent="0.25">
      <c r="A144" s="37">
        <v>0.75953540684542309</v>
      </c>
      <c r="B144" s="18">
        <v>1970</v>
      </c>
      <c r="C144" s="37">
        <v>0.74269256804776107</v>
      </c>
      <c r="D144" s="18">
        <v>1970</v>
      </c>
      <c r="E144" s="37"/>
      <c r="F144" s="18"/>
      <c r="G144" s="37"/>
    </row>
    <row r="145" spans="1:7" x14ac:dyDescent="0.25">
      <c r="A145" s="37">
        <v>0.75995804388199106</v>
      </c>
      <c r="B145" s="18">
        <v>1980</v>
      </c>
      <c r="C145" s="37">
        <v>0.74314542829696295</v>
      </c>
      <c r="D145" s="18">
        <v>1980</v>
      </c>
      <c r="E145" s="37"/>
      <c r="F145" s="18"/>
      <c r="G145" s="37"/>
    </row>
    <row r="146" spans="1:7" x14ac:dyDescent="0.25">
      <c r="A146" s="37">
        <v>0.76037876021779094</v>
      </c>
      <c r="B146" s="18">
        <v>1990</v>
      </c>
      <c r="C146" s="37">
        <v>0.74359627854825405</v>
      </c>
      <c r="D146" s="18">
        <v>1990</v>
      </c>
      <c r="E146" s="37"/>
      <c r="F146" s="18"/>
      <c r="G146" s="37"/>
    </row>
    <row r="147" spans="1:7" x14ac:dyDescent="0.25">
      <c r="A147" s="37">
        <v>0.76079756861132797</v>
      </c>
      <c r="B147" s="18">
        <v>2000</v>
      </c>
      <c r="C147" s="37">
        <v>0.74404513479527912</v>
      </c>
      <c r="D147" s="18">
        <v>2000</v>
      </c>
      <c r="E147" s="18"/>
      <c r="F147" s="18"/>
    </row>
    <row r="148" spans="1:7" x14ac:dyDescent="0.25">
      <c r="A148" s="19"/>
      <c r="B148" s="18"/>
      <c r="C148" s="18"/>
      <c r="D148" s="18"/>
      <c r="E148" s="18"/>
    </row>
    <row r="149" spans="1:7" x14ac:dyDescent="0.25">
      <c r="A149" s="19"/>
      <c r="B149" s="18"/>
      <c r="C149" s="18"/>
      <c r="D149" s="18"/>
      <c r="E149" s="18"/>
    </row>
    <row r="150" spans="1:7" x14ac:dyDescent="0.25">
      <c r="A150" s="19"/>
      <c r="B150" s="18"/>
      <c r="C150" s="18"/>
      <c r="D150" s="18"/>
      <c r="E150" s="18"/>
    </row>
    <row r="151" spans="1:7" x14ac:dyDescent="0.25">
      <c r="A151" s="19"/>
      <c r="B151" s="18"/>
      <c r="C151" s="18"/>
      <c r="D151" s="18"/>
      <c r="E151" s="18"/>
    </row>
    <row r="152" spans="1:7" x14ac:dyDescent="0.25">
      <c r="A152" s="19"/>
      <c r="B152" s="18"/>
      <c r="C152" s="18"/>
      <c r="D152" s="18"/>
      <c r="E152" s="18"/>
    </row>
    <row r="153" spans="1:7" x14ac:dyDescent="0.25">
      <c r="A153" s="19"/>
      <c r="B153" s="18"/>
      <c r="C153" s="18"/>
      <c r="D153" s="18"/>
      <c r="E153" s="18"/>
    </row>
    <row r="154" spans="1:7" x14ac:dyDescent="0.25">
      <c r="A154" s="19"/>
      <c r="B154" s="18"/>
      <c r="C154" s="18"/>
      <c r="D154" s="18"/>
      <c r="E154" s="18"/>
    </row>
    <row r="155" spans="1:7" x14ac:dyDescent="0.25">
      <c r="A155" s="19"/>
      <c r="B155" s="18"/>
      <c r="C155" s="18"/>
      <c r="D155" s="18"/>
      <c r="E155" s="18"/>
    </row>
    <row r="156" spans="1:7" x14ac:dyDescent="0.25">
      <c r="A156" s="19"/>
      <c r="B156" s="18"/>
      <c r="C156" s="18"/>
      <c r="D156" s="18"/>
      <c r="E156" s="18"/>
    </row>
    <row r="157" spans="1:7" x14ac:dyDescent="0.25">
      <c r="A157" s="19"/>
      <c r="B157" s="18"/>
      <c r="C157" s="18"/>
      <c r="D157" s="18"/>
      <c r="E157" s="18"/>
    </row>
    <row r="158" spans="1:7" x14ac:dyDescent="0.25">
      <c r="A158" s="19"/>
      <c r="B158" s="18"/>
      <c r="C158" s="18"/>
      <c r="D158" s="18"/>
      <c r="E158" s="18"/>
    </row>
    <row r="159" spans="1:7" x14ac:dyDescent="0.25">
      <c r="A159" s="19"/>
      <c r="B159" s="18"/>
      <c r="C159" s="18"/>
      <c r="D159" s="18"/>
      <c r="E159" s="18"/>
    </row>
    <row r="160" spans="1:7" x14ac:dyDescent="0.25">
      <c r="A160" s="19"/>
      <c r="B160" s="18"/>
      <c r="C160" s="18"/>
      <c r="D160" s="18"/>
      <c r="E160" s="18"/>
    </row>
    <row r="161" spans="1:5" x14ac:dyDescent="0.25">
      <c r="A161" s="19"/>
      <c r="B161" s="18"/>
      <c r="C161" s="18"/>
      <c r="D161" s="18"/>
      <c r="E161" s="18"/>
    </row>
    <row r="162" spans="1:5" x14ac:dyDescent="0.25">
      <c r="A162" s="19"/>
      <c r="B162" s="18"/>
      <c r="C162" s="18"/>
      <c r="D162" s="18"/>
      <c r="E162" s="18"/>
    </row>
    <row r="163" spans="1:5" x14ac:dyDescent="0.25">
      <c r="A163" s="19"/>
      <c r="B163" s="18"/>
      <c r="C163" s="18"/>
      <c r="D163" s="18"/>
      <c r="E163" s="18"/>
    </row>
    <row r="164" spans="1:5" x14ac:dyDescent="0.25">
      <c r="A164" s="19"/>
      <c r="B164" s="18"/>
      <c r="C164" s="18"/>
      <c r="D164" s="18"/>
      <c r="E164" s="18"/>
    </row>
    <row r="165" spans="1:5" x14ac:dyDescent="0.25">
      <c r="A165" s="19"/>
      <c r="B165" s="18"/>
      <c r="C165" s="18"/>
      <c r="D165" s="18"/>
      <c r="E165" s="18"/>
    </row>
    <row r="166" spans="1:5" x14ac:dyDescent="0.25">
      <c r="A166" s="19"/>
      <c r="B166" s="18"/>
      <c r="C166" s="18"/>
      <c r="D166" s="18"/>
      <c r="E166" s="18"/>
    </row>
    <row r="167" spans="1:5" x14ac:dyDescent="0.25">
      <c r="A167" s="19"/>
      <c r="B167" s="18"/>
      <c r="C167" s="18"/>
      <c r="D167" s="18"/>
      <c r="E167" s="18"/>
    </row>
    <row r="168" spans="1:5" x14ac:dyDescent="0.25">
      <c r="A168" s="19"/>
      <c r="B168" s="18"/>
      <c r="C168" s="18"/>
      <c r="D168" s="18"/>
      <c r="E168" s="18"/>
    </row>
    <row r="169" spans="1:5" x14ac:dyDescent="0.25">
      <c r="A169" s="19"/>
      <c r="B169" s="18"/>
      <c r="C169" s="18"/>
      <c r="D169" s="18"/>
      <c r="E169" s="18"/>
    </row>
    <row r="170" spans="1:5" x14ac:dyDescent="0.25">
      <c r="A170" s="19"/>
      <c r="B170" s="18"/>
      <c r="C170" s="18"/>
      <c r="D170" s="18"/>
      <c r="E170" s="18"/>
    </row>
    <row r="171" spans="1:5" x14ac:dyDescent="0.25">
      <c r="A171" s="19"/>
      <c r="B171" s="18"/>
      <c r="C171" s="18"/>
      <c r="D171" s="18"/>
      <c r="E171" s="18"/>
    </row>
    <row r="172" spans="1:5" x14ac:dyDescent="0.25">
      <c r="A172" s="19"/>
      <c r="B172" s="18"/>
      <c r="C172" s="18"/>
      <c r="D172" s="18"/>
      <c r="E172" s="18"/>
    </row>
    <row r="173" spans="1:5" x14ac:dyDescent="0.25">
      <c r="A173" s="19"/>
      <c r="B173" s="18"/>
      <c r="C173" s="18"/>
      <c r="D173" s="18"/>
      <c r="E173" s="18"/>
    </row>
    <row r="174" spans="1:5" x14ac:dyDescent="0.25">
      <c r="A174" s="19"/>
      <c r="B174" s="18"/>
      <c r="C174" s="18"/>
      <c r="D174" s="18"/>
      <c r="E174" s="18"/>
    </row>
    <row r="175" spans="1:5" x14ac:dyDescent="0.25">
      <c r="A175" s="19"/>
      <c r="B175" s="18"/>
      <c r="C175" s="18"/>
      <c r="D175" s="18"/>
      <c r="E175" s="18"/>
    </row>
    <row r="176" spans="1:5" x14ac:dyDescent="0.25">
      <c r="A176" s="19"/>
      <c r="B176" s="18"/>
      <c r="C176" s="18"/>
      <c r="D176" s="18"/>
      <c r="E176" s="18"/>
    </row>
    <row r="177" spans="1:5" x14ac:dyDescent="0.25">
      <c r="A177" s="19"/>
      <c r="B177" s="18"/>
      <c r="C177" s="18"/>
      <c r="D177" s="18"/>
      <c r="E177" s="18"/>
    </row>
    <row r="178" spans="1:5" x14ac:dyDescent="0.25">
      <c r="A178" s="19"/>
      <c r="B178" s="18"/>
      <c r="C178" s="18"/>
      <c r="D178" s="18"/>
      <c r="E178" s="18"/>
    </row>
    <row r="179" spans="1:5" x14ac:dyDescent="0.25">
      <c r="A179" s="19"/>
      <c r="B179" s="18"/>
      <c r="C179" s="18"/>
      <c r="D179" s="18"/>
      <c r="E179" s="18"/>
    </row>
    <row r="180" spans="1:5" x14ac:dyDescent="0.25">
      <c r="A180" s="19"/>
      <c r="B180" s="18"/>
      <c r="C180" s="18"/>
      <c r="D180" s="18"/>
      <c r="E180" s="18"/>
    </row>
    <row r="181" spans="1:5" x14ac:dyDescent="0.25">
      <c r="A181" s="19"/>
      <c r="B181" s="18"/>
      <c r="C181" s="18"/>
      <c r="D181" s="18"/>
      <c r="E181" s="18"/>
    </row>
    <row r="182" spans="1:5" x14ac:dyDescent="0.25">
      <c r="A182" s="19"/>
      <c r="B182" s="18"/>
      <c r="C182" s="18"/>
      <c r="D182" s="18"/>
      <c r="E182" s="18"/>
    </row>
    <row r="183" spans="1:5" x14ac:dyDescent="0.25">
      <c r="A183" s="19"/>
      <c r="B183" s="18"/>
      <c r="C183" s="18"/>
      <c r="D183" s="18"/>
      <c r="E183" s="18"/>
    </row>
    <row r="184" spans="1:5" x14ac:dyDescent="0.25">
      <c r="A184" s="19"/>
      <c r="B184" s="18"/>
      <c r="C184" s="18"/>
      <c r="D184" s="18"/>
      <c r="E184" s="18"/>
    </row>
    <row r="185" spans="1:5" x14ac:dyDescent="0.25">
      <c r="A185" s="19"/>
      <c r="B185" s="18"/>
      <c r="C185" s="18"/>
      <c r="D185" s="18"/>
      <c r="E185" s="18"/>
    </row>
    <row r="186" spans="1:5" x14ac:dyDescent="0.25">
      <c r="A186" s="19"/>
      <c r="B186" s="18"/>
      <c r="C186" s="18"/>
      <c r="D186" s="18"/>
      <c r="E186" s="18"/>
    </row>
    <row r="187" spans="1:5" x14ac:dyDescent="0.25">
      <c r="A187" s="19"/>
      <c r="B187" s="18"/>
      <c r="C187" s="18"/>
      <c r="D187" s="18"/>
      <c r="E187" s="18"/>
    </row>
    <row r="188" spans="1:5" x14ac:dyDescent="0.25">
      <c r="A188" s="19"/>
      <c r="B188" s="18"/>
      <c r="C188" s="18"/>
      <c r="D188" s="18"/>
      <c r="E188" s="18"/>
    </row>
    <row r="189" spans="1:5" x14ac:dyDescent="0.25">
      <c r="A189" s="19"/>
      <c r="B189" s="18"/>
      <c r="C189" s="18"/>
      <c r="D189" s="18"/>
      <c r="E189" s="18"/>
    </row>
    <row r="190" spans="1:5" x14ac:dyDescent="0.25">
      <c r="A190" s="19"/>
      <c r="B190" s="18"/>
      <c r="C190" s="18"/>
      <c r="D190" s="18"/>
      <c r="E190" s="18"/>
    </row>
    <row r="191" spans="1:5" x14ac:dyDescent="0.25">
      <c r="A191" s="19"/>
      <c r="B191" s="18"/>
      <c r="C191" s="18"/>
      <c r="D191" s="18"/>
      <c r="E191" s="18"/>
    </row>
    <row r="192" spans="1:5" x14ac:dyDescent="0.25">
      <c r="A192" s="19"/>
      <c r="B192" s="18"/>
      <c r="C192" s="18"/>
      <c r="D192" s="18"/>
      <c r="E192" s="18"/>
    </row>
    <row r="193" spans="1:5" x14ac:dyDescent="0.25">
      <c r="A193" s="19"/>
      <c r="B193" s="18"/>
      <c r="C193" s="18"/>
      <c r="D193" s="18"/>
      <c r="E193" s="18"/>
    </row>
    <row r="194" spans="1:5" x14ac:dyDescent="0.25">
      <c r="A194" s="19"/>
      <c r="B194" s="18"/>
      <c r="C194" s="18"/>
      <c r="D194" s="18"/>
      <c r="E194" s="18"/>
    </row>
    <row r="195" spans="1:5" x14ac:dyDescent="0.25">
      <c r="A195" s="19"/>
      <c r="B195" s="18"/>
      <c r="C195" s="18"/>
      <c r="D195" s="18"/>
      <c r="E195" s="18"/>
    </row>
    <row r="196" spans="1:5" x14ac:dyDescent="0.25">
      <c r="A196" s="19"/>
      <c r="B196" s="18"/>
      <c r="C196" s="18"/>
      <c r="D196" s="18"/>
      <c r="E196" s="18"/>
    </row>
    <row r="197" spans="1:5" x14ac:dyDescent="0.25">
      <c r="A197" s="19"/>
      <c r="B197" s="18"/>
      <c r="C197" s="18"/>
      <c r="D197" s="18"/>
      <c r="E197" s="18"/>
    </row>
    <row r="198" spans="1:5" x14ac:dyDescent="0.25">
      <c r="A198" s="19"/>
      <c r="B198" s="18"/>
      <c r="C198" s="18"/>
      <c r="D198" s="18"/>
      <c r="E198" s="18"/>
    </row>
    <row r="199" spans="1:5" x14ac:dyDescent="0.25">
      <c r="A199" s="19"/>
      <c r="B199" s="18"/>
      <c r="C199" s="18"/>
      <c r="D199" s="18"/>
      <c r="E199" s="18"/>
    </row>
    <row r="200" spans="1:5" x14ac:dyDescent="0.25">
      <c r="A200" s="19"/>
      <c r="B200" s="18"/>
      <c r="C200" s="18"/>
      <c r="D200" s="18"/>
      <c r="E200" s="18"/>
    </row>
    <row r="201" spans="1:5" x14ac:dyDescent="0.25">
      <c r="A201" s="19"/>
      <c r="B201" s="18"/>
      <c r="C201" s="18"/>
      <c r="D201" s="18"/>
      <c r="E201" s="1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"/>
  <sheetViews>
    <sheetView zoomScaleNormal="100" workbookViewId="0">
      <selection activeCell="K21" sqref="K21"/>
    </sheetView>
  </sheetViews>
  <sheetFormatPr defaultColWidth="8.88671875" defaultRowHeight="13.8" x14ac:dyDescent="0.25"/>
  <cols>
    <col min="1" max="1" width="17" style="14" bestFit="1" customWidth="1"/>
    <col min="2" max="2" width="19" style="14" bestFit="1" customWidth="1"/>
    <col min="3" max="3" width="19" style="14" customWidth="1"/>
    <col min="4" max="5" width="18.6640625" style="14" customWidth="1"/>
    <col min="6" max="7" width="18.88671875" style="14" customWidth="1"/>
    <col min="8" max="8" width="15.88671875" style="14" customWidth="1"/>
    <col min="9" max="9" width="15.33203125" style="14" customWidth="1"/>
    <col min="10" max="10" width="12.33203125" style="14" customWidth="1"/>
    <col min="11" max="16384" width="8.88671875" style="14"/>
  </cols>
  <sheetData>
    <row r="1" spans="1:12" s="11" customFormat="1" ht="37.200000000000003" customHeight="1" x14ac:dyDescent="0.2">
      <c r="A1" s="23" t="s">
        <v>99</v>
      </c>
      <c r="B1" s="10" t="s">
        <v>108</v>
      </c>
      <c r="C1" s="10"/>
    </row>
    <row r="2" spans="1:12" s="11" customFormat="1" ht="32.4" customHeight="1" x14ac:dyDescent="0.2">
      <c r="A2" s="66" t="s">
        <v>113</v>
      </c>
    </row>
    <row r="3" spans="1:12" ht="14.25" x14ac:dyDescent="0.2">
      <c r="A3" s="12"/>
      <c r="B3" s="13"/>
      <c r="C3" s="13"/>
      <c r="D3" s="13"/>
      <c r="E3" s="13"/>
      <c r="F3" s="13"/>
      <c r="G3" s="13"/>
    </row>
    <row r="4" spans="1:12" x14ac:dyDescent="0.25">
      <c r="A4" s="17" t="s">
        <v>47</v>
      </c>
      <c r="B4" s="24" t="s">
        <v>50</v>
      </c>
      <c r="C4" s="16" t="s">
        <v>47</v>
      </c>
      <c r="D4" s="16" t="s">
        <v>51</v>
      </c>
      <c r="E4" s="16" t="s">
        <v>47</v>
      </c>
      <c r="F4" s="16" t="s">
        <v>52</v>
      </c>
      <c r="G4" s="16" t="s">
        <v>47</v>
      </c>
      <c r="H4" s="16" t="s">
        <v>53</v>
      </c>
      <c r="I4" s="17" t="s">
        <v>47</v>
      </c>
      <c r="J4" s="16" t="s">
        <v>80</v>
      </c>
      <c r="K4" s="17" t="s">
        <v>47</v>
      </c>
      <c r="L4" s="38">
        <v>0.7</v>
      </c>
    </row>
    <row r="5" spans="1:12" ht="14.25" x14ac:dyDescent="0.2">
      <c r="A5" s="34"/>
      <c r="B5" s="25"/>
      <c r="C5" s="18"/>
      <c r="D5" s="18"/>
      <c r="E5" s="18"/>
      <c r="F5" s="18"/>
      <c r="G5" s="18"/>
      <c r="H5" s="18"/>
      <c r="I5" s="37">
        <v>0.46800000000000003</v>
      </c>
      <c r="J5" s="25">
        <v>0</v>
      </c>
      <c r="K5" s="37">
        <v>0.7</v>
      </c>
      <c r="L5" s="18">
        <v>0</v>
      </c>
    </row>
    <row r="6" spans="1:12" ht="14.25" x14ac:dyDescent="0.2">
      <c r="A6" s="37">
        <v>0.49195796446230294</v>
      </c>
      <c r="B6" s="18">
        <v>200</v>
      </c>
      <c r="C6" s="37">
        <v>0.49195796446230294</v>
      </c>
      <c r="D6" s="18">
        <v>200</v>
      </c>
      <c r="E6" s="37">
        <v>0.49195796446230294</v>
      </c>
      <c r="F6" s="18">
        <v>200</v>
      </c>
      <c r="G6" s="37">
        <v>0.49195796769267702</v>
      </c>
      <c r="H6" s="18">
        <v>200</v>
      </c>
      <c r="I6" s="37">
        <f>A6</f>
        <v>0.49195796446230294</v>
      </c>
      <c r="J6" s="18">
        <f>B6</f>
        <v>200</v>
      </c>
      <c r="K6" s="37">
        <v>0.7</v>
      </c>
      <c r="L6" s="18">
        <v>2000</v>
      </c>
    </row>
    <row r="7" spans="1:12" ht="14.25" x14ac:dyDescent="0.2">
      <c r="A7" s="37">
        <v>0.512354787023655</v>
      </c>
      <c r="B7" s="18">
        <v>300</v>
      </c>
      <c r="C7" s="37">
        <v>0.512354787023655</v>
      </c>
      <c r="D7" s="18">
        <v>300</v>
      </c>
      <c r="E7" s="37">
        <v>0.512354787023655</v>
      </c>
      <c r="F7" s="18">
        <v>300</v>
      </c>
      <c r="G7" s="37">
        <v>0.512354789887146</v>
      </c>
      <c r="H7" s="18">
        <v>300</v>
      </c>
      <c r="I7" s="18"/>
      <c r="J7" s="18"/>
    </row>
    <row r="8" spans="1:12" ht="14.25" x14ac:dyDescent="0.2">
      <c r="A8" s="37">
        <v>0.51585933508330495</v>
      </c>
      <c r="B8" s="18">
        <v>320</v>
      </c>
      <c r="C8" s="37">
        <v>0.51585933508330495</v>
      </c>
      <c r="D8" s="18">
        <v>320</v>
      </c>
      <c r="E8" s="37">
        <v>0.51585933508330495</v>
      </c>
      <c r="F8" s="18">
        <v>320</v>
      </c>
      <c r="G8" s="37">
        <v>0.515859337897832</v>
      </c>
      <c r="H8" s="18">
        <v>320</v>
      </c>
      <c r="I8" s="18"/>
      <c r="J8" s="18"/>
    </row>
    <row r="9" spans="1:12" ht="14.25" x14ac:dyDescent="0.2">
      <c r="A9" s="37">
        <v>0.51936105340508698</v>
      </c>
      <c r="B9" s="18">
        <v>340</v>
      </c>
      <c r="C9" s="37">
        <v>0.51936105340508698</v>
      </c>
      <c r="D9" s="18">
        <v>340</v>
      </c>
      <c r="E9" s="37">
        <v>0.51936105340508698</v>
      </c>
      <c r="F9" s="18">
        <v>340</v>
      </c>
      <c r="G9" s="37">
        <v>0.519361056312165</v>
      </c>
      <c r="H9" s="18">
        <v>340</v>
      </c>
      <c r="I9" s="18"/>
      <c r="J9" s="18"/>
    </row>
    <row r="10" spans="1:12" ht="14.25" x14ac:dyDescent="0.2">
      <c r="A10" s="37">
        <v>0.52274239922866006</v>
      </c>
      <c r="B10" s="18">
        <v>360</v>
      </c>
      <c r="C10" s="37">
        <v>0.52274239922866006</v>
      </c>
      <c r="D10" s="18">
        <v>360</v>
      </c>
      <c r="E10" s="37">
        <v>0.52274239922866006</v>
      </c>
      <c r="F10" s="18">
        <v>360</v>
      </c>
      <c r="G10" s="37">
        <v>0.52274240222745705</v>
      </c>
      <c r="H10" s="18">
        <v>360</v>
      </c>
      <c r="I10" s="18"/>
      <c r="J10" s="18"/>
    </row>
    <row r="11" spans="1:12" ht="14.25" x14ac:dyDescent="0.2">
      <c r="A11" s="37">
        <v>0.52601717371471801</v>
      </c>
      <c r="B11" s="18">
        <v>380</v>
      </c>
      <c r="C11" s="37">
        <v>0.52601717371471801</v>
      </c>
      <c r="D11" s="18">
        <v>380</v>
      </c>
      <c r="E11" s="37">
        <v>0.52601717371471801</v>
      </c>
      <c r="F11" s="18">
        <v>380</v>
      </c>
      <c r="G11" s="37">
        <v>0.52601717680688098</v>
      </c>
      <c r="H11" s="18">
        <v>380</v>
      </c>
      <c r="I11" s="18"/>
      <c r="J11" s="18"/>
    </row>
    <row r="12" spans="1:12" ht="14.25" x14ac:dyDescent="0.2">
      <c r="A12" s="37">
        <v>0.52919286868792703</v>
      </c>
      <c r="B12" s="18">
        <v>400</v>
      </c>
      <c r="C12" s="37">
        <v>0.52919286868792703</v>
      </c>
      <c r="D12" s="18">
        <v>400</v>
      </c>
      <c r="E12" s="37">
        <v>0.52919286868792703</v>
      </c>
      <c r="F12" s="18">
        <v>400</v>
      </c>
      <c r="G12" s="37">
        <v>0.52919287187508102</v>
      </c>
      <c r="H12" s="18">
        <v>400</v>
      </c>
      <c r="I12" s="18"/>
      <c r="J12" s="18"/>
    </row>
    <row r="13" spans="1:12" ht="14.25" x14ac:dyDescent="0.2">
      <c r="A13" s="37">
        <v>0.53227613374083704</v>
      </c>
      <c r="B13" s="18">
        <v>420</v>
      </c>
      <c r="C13" s="37">
        <v>0.53227613374083704</v>
      </c>
      <c r="D13" s="18">
        <v>420</v>
      </c>
      <c r="E13" s="37">
        <v>0.53227613374083704</v>
      </c>
      <c r="F13" s="18">
        <v>420</v>
      </c>
      <c r="G13" s="37">
        <v>0.53227613702465904</v>
      </c>
      <c r="H13" s="18">
        <v>420</v>
      </c>
      <c r="I13" s="18"/>
      <c r="J13" s="18"/>
    </row>
    <row r="14" spans="1:12" ht="14.25" x14ac:dyDescent="0.2">
      <c r="A14" s="37">
        <v>0.53527290499706293</v>
      </c>
      <c r="B14" s="18">
        <v>440</v>
      </c>
      <c r="C14" s="37">
        <v>0.53527290499706293</v>
      </c>
      <c r="D14" s="18">
        <v>440</v>
      </c>
      <c r="E14" s="37">
        <v>0.53527290499706293</v>
      </c>
      <c r="F14" s="18">
        <v>440</v>
      </c>
      <c r="G14" s="37">
        <v>0.53527290837920904</v>
      </c>
      <c r="H14" s="18">
        <v>440</v>
      </c>
      <c r="I14" s="18"/>
      <c r="J14" s="18"/>
    </row>
    <row r="15" spans="1:12" ht="14.25" x14ac:dyDescent="0.2">
      <c r="A15" s="37">
        <v>0.53818850908744198</v>
      </c>
      <c r="B15" s="18">
        <v>460</v>
      </c>
      <c r="C15" s="37">
        <v>0.53818850908744198</v>
      </c>
      <c r="D15" s="18">
        <v>460</v>
      </c>
      <c r="E15" s="37">
        <v>0.53818850908744198</v>
      </c>
      <c r="F15" s="18">
        <v>460</v>
      </c>
      <c r="G15" s="37">
        <v>0.53818851256957601</v>
      </c>
      <c r="H15" s="18">
        <v>460</v>
      </c>
      <c r="I15" s="18"/>
      <c r="J15" s="18"/>
    </row>
    <row r="16" spans="1:12" ht="14.25" x14ac:dyDescent="0.2">
      <c r="A16" s="37">
        <v>0.54102774801434594</v>
      </c>
      <c r="B16" s="18">
        <v>480</v>
      </c>
      <c r="C16" s="37">
        <v>0.54102774801434594</v>
      </c>
      <c r="D16" s="18">
        <v>480</v>
      </c>
      <c r="E16" s="37">
        <v>0.54102774801434594</v>
      </c>
      <c r="F16" s="18">
        <v>480</v>
      </c>
      <c r="G16" s="37">
        <v>0.54102775159812699</v>
      </c>
      <c r="H16" s="18">
        <v>480</v>
      </c>
      <c r="I16" s="18"/>
      <c r="J16" s="18"/>
    </row>
    <row r="17" spans="1:10" ht="14.25" x14ac:dyDescent="0.2">
      <c r="A17" s="37">
        <v>0.54379496914776504</v>
      </c>
      <c r="B17" s="18">
        <v>500</v>
      </c>
      <c r="C17" s="37">
        <v>0.54379496914776504</v>
      </c>
      <c r="D17" s="18">
        <v>500</v>
      </c>
      <c r="E17" s="37">
        <v>0.54379496914776504</v>
      </c>
      <c r="F17" s="18">
        <v>500</v>
      </c>
      <c r="G17" s="37">
        <v>0.543794972834861</v>
      </c>
      <c r="H17" s="18">
        <v>500</v>
      </c>
      <c r="I17" s="18"/>
      <c r="J17" s="18"/>
    </row>
    <row r="18" spans="1:10" ht="14.25" x14ac:dyDescent="0.2">
      <c r="A18" s="37">
        <v>0.54649412348252202</v>
      </c>
      <c r="B18" s="18">
        <v>520</v>
      </c>
      <c r="C18" s="37">
        <v>0.55328628168551997</v>
      </c>
      <c r="D18" s="18">
        <v>520</v>
      </c>
      <c r="E18" s="37">
        <v>0.54649412348252202</v>
      </c>
      <c r="F18" s="18">
        <v>520</v>
      </c>
      <c r="G18" s="37">
        <v>0.54649412727458102</v>
      </c>
      <c r="H18" s="18">
        <v>520</v>
      </c>
      <c r="I18" s="18"/>
      <c r="J18" s="18"/>
    </row>
    <row r="19" spans="1:10" ht="14.25" x14ac:dyDescent="0.2">
      <c r="A19" s="37">
        <v>0.54912881452454798</v>
      </c>
      <c r="B19" s="18">
        <v>540</v>
      </c>
      <c r="C19" s="37">
        <v>0.57082552724136304</v>
      </c>
      <c r="D19" s="18">
        <v>540</v>
      </c>
      <c r="E19" s="37">
        <v>0.54912881452454798</v>
      </c>
      <c r="F19" s="18">
        <v>540</v>
      </c>
      <c r="G19" s="37">
        <v>0.54912881842322503</v>
      </c>
      <c r="H19" s="18">
        <v>540</v>
      </c>
      <c r="I19" s="18"/>
      <c r="J19" s="18"/>
    </row>
    <row r="20" spans="1:10" ht="14.25" x14ac:dyDescent="0.2">
      <c r="A20" s="37">
        <v>0.55170233961932102</v>
      </c>
      <c r="B20" s="18">
        <v>560</v>
      </c>
      <c r="C20" s="37">
        <v>0.59027342282463502</v>
      </c>
      <c r="D20" s="18">
        <v>560</v>
      </c>
      <c r="E20" s="37">
        <v>0.55170233961932102</v>
      </c>
      <c r="F20" s="18">
        <v>560</v>
      </c>
      <c r="G20" s="37">
        <v>0.55170234362624904</v>
      </c>
      <c r="H20" s="18">
        <v>560</v>
      </c>
      <c r="I20" s="18"/>
      <c r="J20" s="18"/>
    </row>
    <row r="21" spans="1:10" ht="14.25" x14ac:dyDescent="0.2">
      <c r="A21" s="37">
        <v>0.55421772512760592</v>
      </c>
      <c r="B21" s="18">
        <v>580</v>
      </c>
      <c r="C21" s="37">
        <v>0.60880272971409899</v>
      </c>
      <c r="D21" s="18">
        <v>580</v>
      </c>
      <c r="E21" s="37">
        <v>0.55421772512760592</v>
      </c>
      <c r="F21" s="18">
        <v>580</v>
      </c>
      <c r="G21" s="37">
        <v>0.55421772924440904</v>
      </c>
      <c r="H21" s="18">
        <v>580</v>
      </c>
      <c r="I21" s="18"/>
      <c r="J21" s="18"/>
    </row>
    <row r="22" spans="1:10" ht="14.25" x14ac:dyDescent="0.2">
      <c r="A22" s="37">
        <v>0.55667775654968099</v>
      </c>
      <c r="B22" s="18">
        <v>600</v>
      </c>
      <c r="C22" s="37">
        <v>0.62781137133654608</v>
      </c>
      <c r="D22" s="18">
        <v>600</v>
      </c>
      <c r="E22" s="37">
        <v>0.55667775654968099</v>
      </c>
      <c r="F22" s="18">
        <v>600</v>
      </c>
      <c r="G22" s="37">
        <v>0.55667776077796804</v>
      </c>
      <c r="H22" s="18">
        <v>600</v>
      </c>
      <c r="I22" s="18"/>
      <c r="J22" s="18"/>
    </row>
    <row r="23" spans="1:10" ht="14.25" x14ac:dyDescent="0.2">
      <c r="A23" s="37">
        <v>0.55908500446976395</v>
      </c>
      <c r="B23" s="18">
        <v>620</v>
      </c>
      <c r="C23" s="37">
        <v>0.64248975911613104</v>
      </c>
      <c r="D23" s="18">
        <v>620</v>
      </c>
      <c r="E23" s="37">
        <v>0.55908500446976395</v>
      </c>
      <c r="F23" s="18">
        <v>620</v>
      </c>
      <c r="G23" s="37">
        <v>0.55908500881113299</v>
      </c>
      <c r="H23" s="18">
        <v>620</v>
      </c>
      <c r="I23" s="18"/>
      <c r="J23" s="18"/>
    </row>
    <row r="24" spans="1:10" ht="14.25" x14ac:dyDescent="0.2">
      <c r="A24" s="37">
        <v>0.56144184701716904</v>
      </c>
      <c r="B24" s="18">
        <v>640</v>
      </c>
      <c r="C24" s="37">
        <v>0.64818629210085998</v>
      </c>
      <c r="D24" s="18">
        <v>640</v>
      </c>
      <c r="E24" s="37">
        <v>0.56144184701716904</v>
      </c>
      <c r="F24" s="18">
        <v>640</v>
      </c>
      <c r="G24" s="37">
        <v>0.56144185147318704</v>
      </c>
      <c r="H24" s="18">
        <v>640</v>
      </c>
      <c r="I24" s="18"/>
      <c r="J24" s="18"/>
    </row>
    <row r="25" spans="1:10" ht="14.25" x14ac:dyDescent="0.2">
      <c r="A25" s="37">
        <v>0.56375048940539996</v>
      </c>
      <c r="B25" s="18">
        <v>660</v>
      </c>
      <c r="C25" s="37">
        <v>0.65262050341941102</v>
      </c>
      <c r="D25" s="18">
        <v>660</v>
      </c>
      <c r="E25" s="37">
        <v>0.56375048940539996</v>
      </c>
      <c r="F25" s="18">
        <v>660</v>
      </c>
      <c r="G25" s="37">
        <v>0.56375049397761801</v>
      </c>
      <c r="H25" s="18">
        <v>660</v>
      </c>
      <c r="I25" s="18"/>
      <c r="J25" s="18"/>
    </row>
    <row r="26" spans="1:10" ht="14.25" x14ac:dyDescent="0.2">
      <c r="A26" s="37">
        <v>0.56601298100502806</v>
      </c>
      <c r="B26" s="18">
        <v>680</v>
      </c>
      <c r="C26" s="37">
        <v>0.65667173960289504</v>
      </c>
      <c r="D26" s="18">
        <v>680</v>
      </c>
      <c r="E26" s="37">
        <v>0.56601298100502806</v>
      </c>
      <c r="F26" s="18">
        <v>680</v>
      </c>
      <c r="G26" s="37">
        <v>0.56601298569497305</v>
      </c>
      <c r="H26" s="18">
        <v>680</v>
      </c>
      <c r="I26" s="18"/>
      <c r="J26" s="18"/>
    </row>
    <row r="27" spans="1:10" ht="14.25" x14ac:dyDescent="0.2">
      <c r="A27" s="37">
        <v>0.56823123032329204</v>
      </c>
      <c r="B27" s="18">
        <v>700</v>
      </c>
      <c r="C27" s="37">
        <v>0.65905240949237098</v>
      </c>
      <c r="D27" s="18">
        <v>700</v>
      </c>
      <c r="E27" s="37">
        <v>0.56823123032329204</v>
      </c>
      <c r="F27" s="18">
        <v>700</v>
      </c>
      <c r="G27" s="37">
        <v>0.56823123513246399</v>
      </c>
      <c r="H27" s="18">
        <v>700</v>
      </c>
      <c r="I27" s="18"/>
      <c r="J27" s="18"/>
    </row>
    <row r="28" spans="1:10" ht="14.25" x14ac:dyDescent="0.2">
      <c r="A28" s="37">
        <v>0.57040701819755102</v>
      </c>
      <c r="B28" s="18">
        <v>720</v>
      </c>
      <c r="C28" s="37">
        <v>0.661071068855136</v>
      </c>
      <c r="D28" s="18">
        <v>720</v>
      </c>
      <c r="E28" s="37">
        <v>0.57040701819755102</v>
      </c>
      <c r="F28" s="18">
        <v>720</v>
      </c>
      <c r="G28" s="37">
        <v>0.57040702312742897</v>
      </c>
      <c r="H28" s="18">
        <v>720</v>
      </c>
      <c r="I28" s="18"/>
      <c r="J28" s="18"/>
    </row>
    <row r="29" spans="1:10" ht="14.25" x14ac:dyDescent="0.2">
      <c r="A29" s="37">
        <v>0.57254200946360601</v>
      </c>
      <c r="B29" s="18">
        <v>740</v>
      </c>
      <c r="C29" s="37">
        <v>0.66305372619052605</v>
      </c>
      <c r="D29" s="18">
        <v>740</v>
      </c>
      <c r="E29" s="37">
        <v>0.57254200946360601</v>
      </c>
      <c r="F29" s="18">
        <v>740</v>
      </c>
      <c r="G29" s="37">
        <v>0.57254201451562303</v>
      </c>
      <c r="H29" s="18">
        <v>740</v>
      </c>
      <c r="I29" s="18"/>
      <c r="J29" s="18"/>
    </row>
    <row r="30" spans="1:10" ht="14.25" x14ac:dyDescent="0.2">
      <c r="A30" s="37">
        <v>0.57463776327257499</v>
      </c>
      <c r="B30" s="18">
        <v>760</v>
      </c>
      <c r="C30" s="37">
        <v>0.66500171703011701</v>
      </c>
      <c r="D30" s="18">
        <v>760</v>
      </c>
      <c r="E30" s="37">
        <v>0.57463776327257499</v>
      </c>
      <c r="F30" s="18">
        <v>760</v>
      </c>
      <c r="G30" s="37">
        <v>0.57463776844815495</v>
      </c>
      <c r="H30" s="18">
        <v>760</v>
      </c>
      <c r="I30" s="18"/>
      <c r="J30" s="18"/>
    </row>
    <row r="31" spans="1:10" ht="14.25" x14ac:dyDescent="0.2">
      <c r="A31" s="37">
        <v>0.57669574233070098</v>
      </c>
      <c r="B31" s="18">
        <v>780</v>
      </c>
      <c r="C31" s="37">
        <v>0.66691626224255696</v>
      </c>
      <c r="D31" s="18">
        <v>780</v>
      </c>
      <c r="E31" s="37">
        <v>0.57669574233070098</v>
      </c>
      <c r="F31" s="18">
        <v>780</v>
      </c>
      <c r="G31" s="37">
        <v>0.57669574763121001</v>
      </c>
      <c r="H31" s="18">
        <v>780</v>
      </c>
      <c r="I31" s="18"/>
      <c r="J31" s="18"/>
    </row>
    <row r="32" spans="1:10" x14ac:dyDescent="0.25">
      <c r="A32" s="37">
        <v>0.57935321245946003</v>
      </c>
      <c r="B32" s="18">
        <v>800</v>
      </c>
      <c r="C32" s="37">
        <v>0.66879851149651404</v>
      </c>
      <c r="D32" s="18">
        <v>800</v>
      </c>
      <c r="E32" s="37">
        <v>0.57935321245946003</v>
      </c>
      <c r="F32" s="18">
        <v>800</v>
      </c>
      <c r="G32" s="37">
        <v>0.57871732651013696</v>
      </c>
      <c r="H32" s="18">
        <v>800</v>
      </c>
      <c r="I32" s="18"/>
      <c r="J32" s="18"/>
    </row>
    <row r="33" spans="1:10" x14ac:dyDescent="0.25">
      <c r="A33" s="37">
        <v>0.58260458834656292</v>
      </c>
      <c r="B33" s="18">
        <v>820</v>
      </c>
      <c r="C33" s="37">
        <v>0.67064954910080898</v>
      </c>
      <c r="D33" s="18">
        <v>820</v>
      </c>
      <c r="E33" s="37">
        <v>0.58260458834656292</v>
      </c>
      <c r="F33" s="18">
        <v>820</v>
      </c>
      <c r="G33" s="37">
        <v>0.58070379862126598</v>
      </c>
      <c r="H33" s="18">
        <v>820</v>
      </c>
      <c r="I33" s="18"/>
      <c r="J33" s="18"/>
    </row>
    <row r="34" spans="1:10" x14ac:dyDescent="0.25">
      <c r="A34" s="37">
        <v>0.58831074355200297</v>
      </c>
      <c r="B34" s="18">
        <v>840</v>
      </c>
      <c r="C34" s="37">
        <v>0.67247039924965601</v>
      </c>
      <c r="D34" s="18">
        <v>840</v>
      </c>
      <c r="E34" s="37">
        <v>0.58696965932396994</v>
      </c>
      <c r="F34" s="18">
        <v>840</v>
      </c>
      <c r="G34" s="37">
        <v>0.58265638318082091</v>
      </c>
      <c r="H34" s="18">
        <v>840</v>
      </c>
      <c r="I34" s="18"/>
      <c r="J34" s="18"/>
    </row>
    <row r="35" spans="1:10" x14ac:dyDescent="0.25">
      <c r="A35" s="37">
        <v>0.60065785047190501</v>
      </c>
      <c r="B35" s="18">
        <v>860</v>
      </c>
      <c r="C35" s="37">
        <v>0.67426203074480895</v>
      </c>
      <c r="D35" s="18">
        <v>860</v>
      </c>
      <c r="E35" s="37">
        <v>0.59773239412846801</v>
      </c>
      <c r="F35" s="18">
        <v>860</v>
      </c>
      <c r="G35" s="37">
        <v>0.58457623100968592</v>
      </c>
      <c r="H35" s="18">
        <v>860</v>
      </c>
      <c r="I35" s="18"/>
      <c r="J35" s="18"/>
    </row>
    <row r="36" spans="1:10" x14ac:dyDescent="0.25">
      <c r="A36" s="37">
        <v>0.61216395740863594</v>
      </c>
      <c r="B36" s="18">
        <v>880</v>
      </c>
      <c r="C36" s="37">
        <v>0.67602536125646095</v>
      </c>
      <c r="D36" s="18">
        <v>880</v>
      </c>
      <c r="E36" s="37">
        <v>0.60794472158272095</v>
      </c>
      <c r="F36" s="18">
        <v>880</v>
      </c>
      <c r="G36" s="37">
        <v>0.58646442987323399</v>
      </c>
      <c r="H36" s="18">
        <v>880</v>
      </c>
      <c r="I36" s="18"/>
      <c r="J36" s="18"/>
    </row>
    <row r="37" spans="1:10" x14ac:dyDescent="0.25">
      <c r="A37" s="37">
        <v>0.62416897131493798</v>
      </c>
      <c r="B37" s="18">
        <v>900</v>
      </c>
      <c r="C37" s="37">
        <v>0.67776126117600699</v>
      </c>
      <c r="D37" s="18">
        <v>900</v>
      </c>
      <c r="E37" s="37">
        <v>0.618675883832285</v>
      </c>
      <c r="F37" s="18">
        <v>900</v>
      </c>
      <c r="G37" s="37">
        <v>0.58832200930435197</v>
      </c>
      <c r="H37" s="18">
        <v>900</v>
      </c>
      <c r="I37" s="18"/>
      <c r="J37" s="18"/>
    </row>
    <row r="38" spans="1:10" x14ac:dyDescent="0.25">
      <c r="A38" s="37">
        <v>0.63037483929462601</v>
      </c>
      <c r="B38" s="18">
        <v>910</v>
      </c>
      <c r="C38" s="37">
        <v>0.67860047587843697</v>
      </c>
      <c r="D38" s="18">
        <v>910</v>
      </c>
      <c r="E38" s="37">
        <v>0.62359668120096601</v>
      </c>
      <c r="F38" s="18">
        <v>910</v>
      </c>
      <c r="G38" s="37">
        <v>0.58924251929885596</v>
      </c>
      <c r="H38" s="18">
        <v>910</v>
      </c>
      <c r="I38" s="18"/>
      <c r="J38" s="18"/>
    </row>
    <row r="39" spans="1:10" x14ac:dyDescent="0.25">
      <c r="A39" s="37">
        <v>0.63604435309664598</v>
      </c>
      <c r="B39" s="18">
        <v>920</v>
      </c>
      <c r="C39" s="37">
        <v>0.67942990134215608</v>
      </c>
      <c r="D39" s="18">
        <v>920</v>
      </c>
      <c r="E39" s="37">
        <v>0.62851257518753101</v>
      </c>
      <c r="F39" s="18">
        <v>920</v>
      </c>
      <c r="G39" s="37">
        <v>0.59015180725598304</v>
      </c>
      <c r="H39" s="18">
        <v>920</v>
      </c>
      <c r="I39" s="18"/>
      <c r="J39" s="18"/>
    </row>
    <row r="40" spans="1:10" x14ac:dyDescent="0.25">
      <c r="A40" s="37">
        <v>0.64201608439923608</v>
      </c>
      <c r="B40" s="18">
        <v>930</v>
      </c>
      <c r="C40" s="37">
        <v>0.68025309607743401</v>
      </c>
      <c r="D40" s="18">
        <v>930</v>
      </c>
      <c r="E40" s="37">
        <v>0.63118623297607801</v>
      </c>
      <c r="F40" s="18">
        <v>930</v>
      </c>
      <c r="G40" s="37">
        <v>0.59105392500279597</v>
      </c>
      <c r="H40" s="18">
        <v>930</v>
      </c>
      <c r="I40" s="18"/>
      <c r="J40" s="18"/>
    </row>
    <row r="41" spans="1:10" x14ac:dyDescent="0.25">
      <c r="A41" s="37">
        <v>0.6482563164063051</v>
      </c>
      <c r="B41" s="18">
        <v>940</v>
      </c>
      <c r="C41" s="37">
        <v>0.68107015167051099</v>
      </c>
      <c r="D41" s="18">
        <v>940</v>
      </c>
      <c r="E41" s="37">
        <v>0.63268765944122896</v>
      </c>
      <c r="F41" s="18">
        <v>940</v>
      </c>
      <c r="G41" s="37">
        <v>0.59194898376399196</v>
      </c>
      <c r="H41" s="18">
        <v>940</v>
      </c>
      <c r="I41" s="18"/>
      <c r="J41" s="18"/>
    </row>
    <row r="42" spans="1:10" x14ac:dyDescent="0.25">
      <c r="A42" s="37">
        <v>0.65389197549309097</v>
      </c>
      <c r="B42" s="18">
        <v>950</v>
      </c>
      <c r="C42" s="37">
        <v>0.68188115749194689</v>
      </c>
      <c r="D42" s="18">
        <v>950</v>
      </c>
      <c r="E42" s="37">
        <v>0.63418074722523599</v>
      </c>
      <c r="F42" s="18">
        <v>950</v>
      </c>
      <c r="G42" s="37">
        <v>0.59283709197712497</v>
      </c>
      <c r="H42" s="18">
        <v>950</v>
      </c>
      <c r="I42" s="18"/>
      <c r="J42" s="18"/>
    </row>
    <row r="43" spans="1:10" x14ac:dyDescent="0.25">
      <c r="A43" s="37">
        <v>0.65952139539585497</v>
      </c>
      <c r="B43" s="18">
        <v>960</v>
      </c>
      <c r="C43" s="37">
        <v>0.6826862007752329</v>
      </c>
      <c r="D43" s="18">
        <v>960</v>
      </c>
      <c r="E43" s="37">
        <v>0.63566504581784</v>
      </c>
      <c r="F43" s="18">
        <v>960</v>
      </c>
      <c r="G43" s="37">
        <v>0.59371835539242501</v>
      </c>
      <c r="H43" s="18">
        <v>960</v>
      </c>
      <c r="I43" s="18"/>
      <c r="J43" s="18"/>
    </row>
    <row r="44" spans="1:10" x14ac:dyDescent="0.25">
      <c r="A44" s="37">
        <v>0.66604344774026902</v>
      </c>
      <c r="B44" s="18">
        <v>970</v>
      </c>
      <c r="C44" s="37">
        <v>0.68348536669180804</v>
      </c>
      <c r="D44" s="18">
        <v>970</v>
      </c>
      <c r="E44" s="37">
        <v>0.63714067672083496</v>
      </c>
      <c r="F44" s="18">
        <v>970</v>
      </c>
      <c r="G44" s="37">
        <v>0.59459287716806197</v>
      </c>
      <c r="H44" s="18">
        <v>970</v>
      </c>
      <c r="I44" s="18"/>
      <c r="J44" s="18"/>
    </row>
    <row r="45" spans="1:10" x14ac:dyDescent="0.25">
      <c r="A45" s="37">
        <v>0.67164771432577297</v>
      </c>
      <c r="B45" s="18">
        <v>980</v>
      </c>
      <c r="C45" s="37">
        <v>0.68427873842279596</v>
      </c>
      <c r="D45" s="18">
        <v>980</v>
      </c>
      <c r="E45" s="37">
        <v>0.63891580982418394</v>
      </c>
      <c r="F45" s="18">
        <v>980</v>
      </c>
      <c r="G45" s="37">
        <v>0.59546075796115305</v>
      </c>
      <c r="H45" s="18">
        <v>980</v>
      </c>
      <c r="I45" s="18"/>
      <c r="J45" s="18"/>
    </row>
    <row r="46" spans="1:10" x14ac:dyDescent="0.25">
      <c r="A46" s="37">
        <v>0.67724719110232601</v>
      </c>
      <c r="B46" s="18">
        <v>990</v>
      </c>
      <c r="C46" s="37">
        <v>0.68506639722751894</v>
      </c>
      <c r="D46" s="18">
        <v>990</v>
      </c>
      <c r="E46" s="37">
        <v>0.64037407716305594</v>
      </c>
      <c r="F46" s="18">
        <v>990</v>
      </c>
      <c r="G46" s="37">
        <v>0.59632209601470598</v>
      </c>
      <c r="H46" s="18">
        <v>990</v>
      </c>
      <c r="I46" s="18"/>
      <c r="J46" s="18"/>
    </row>
    <row r="47" spans="1:10" x14ac:dyDescent="0.25">
      <c r="A47" s="37">
        <v>0.68258639963968204</v>
      </c>
      <c r="B47" s="18">
        <v>1000</v>
      </c>
      <c r="C47" s="37">
        <v>0.6858484225090361</v>
      </c>
      <c r="D47" s="18">
        <v>1000</v>
      </c>
      <c r="E47" s="37">
        <v>0.64182397560979598</v>
      </c>
      <c r="F47" s="18">
        <v>1000</v>
      </c>
      <c r="G47" s="37">
        <v>0.59717698724079005</v>
      </c>
      <c r="H47" s="18">
        <v>1000</v>
      </c>
      <c r="I47" s="18"/>
      <c r="J47" s="18"/>
    </row>
    <row r="48" spans="1:10" x14ac:dyDescent="0.25">
      <c r="A48" s="37">
        <v>0.68570116049755303</v>
      </c>
      <c r="B48" s="18">
        <v>1010</v>
      </c>
      <c r="C48" s="37">
        <v>0.68662489187681897</v>
      </c>
      <c r="D48" s="18">
        <v>1010</v>
      </c>
      <c r="E48" s="37">
        <v>0.643265664887121</v>
      </c>
      <c r="F48" s="18">
        <v>1010</v>
      </c>
      <c r="G48" s="37">
        <v>0.59802552530000297</v>
      </c>
      <c r="H48" s="18">
        <v>1010</v>
      </c>
      <c r="I48" s="18"/>
      <c r="J48" s="18"/>
    </row>
    <row r="49" spans="1:10" x14ac:dyDescent="0.25">
      <c r="A49" s="37">
        <v>0.68708271438561497</v>
      </c>
      <c r="B49" s="18">
        <v>1020</v>
      </c>
      <c r="C49" s="37">
        <v>0.68739588120668504</v>
      </c>
      <c r="D49" s="18">
        <v>1020</v>
      </c>
      <c r="E49" s="37">
        <v>0.64469925304529896</v>
      </c>
      <c r="F49" s="18">
        <v>1020</v>
      </c>
      <c r="G49" s="37">
        <v>0.59886780167752196</v>
      </c>
      <c r="H49" s="18">
        <v>1020</v>
      </c>
      <c r="I49" s="18"/>
      <c r="J49" s="18"/>
    </row>
    <row r="50" spans="1:10" x14ac:dyDescent="0.25">
      <c r="A50" s="37">
        <v>0.6878476724158411</v>
      </c>
      <c r="B50" s="18">
        <v>1030</v>
      </c>
      <c r="C50" s="37">
        <v>0.68816146469822204</v>
      </c>
      <c r="D50" s="18">
        <v>1030</v>
      </c>
      <c r="E50" s="37">
        <v>0.64551379065182701</v>
      </c>
      <c r="F50" s="18">
        <v>1030</v>
      </c>
      <c r="G50" s="37">
        <v>0.59970390575591803</v>
      </c>
      <c r="H50" s="18">
        <v>1030</v>
      </c>
      <c r="I50" s="18"/>
      <c r="J50" s="18"/>
    </row>
    <row r="51" spans="1:10" x14ac:dyDescent="0.25">
      <c r="A51" s="37">
        <v>0.68860721162287708</v>
      </c>
      <c r="B51" s="18">
        <v>1040</v>
      </c>
      <c r="C51" s="37">
        <v>0.68892171492971499</v>
      </c>
      <c r="D51" s="18">
        <v>1040</v>
      </c>
      <c r="E51" s="37">
        <v>0.64632227326977998</v>
      </c>
      <c r="F51" s="18">
        <v>1040</v>
      </c>
      <c r="G51" s="37">
        <v>0.60053392488478297</v>
      </c>
      <c r="H51" s="18">
        <v>1040</v>
      </c>
      <c r="I51" s="18"/>
      <c r="J51" s="18"/>
    </row>
    <row r="52" spans="1:10" x14ac:dyDescent="0.25">
      <c r="A52" s="37">
        <v>0.68936150401544494</v>
      </c>
      <c r="B52" s="18">
        <v>1050</v>
      </c>
      <c r="C52" s="37">
        <v>0.68967670291077798</v>
      </c>
      <c r="D52" s="18">
        <v>1050</v>
      </c>
      <c r="E52" s="37">
        <v>0.64712488579094096</v>
      </c>
      <c r="F52" s="18">
        <v>1050</v>
      </c>
      <c r="G52" s="37">
        <v>0.60135794444750901</v>
      </c>
      <c r="H52" s="18">
        <v>1050</v>
      </c>
      <c r="I52" s="18"/>
      <c r="J52" s="18"/>
    </row>
    <row r="53" spans="1:10" x14ac:dyDescent="0.25">
      <c r="A53" s="37">
        <v>0.690110618761411</v>
      </c>
      <c r="B53" s="18">
        <v>1060</v>
      </c>
      <c r="C53" s="37">
        <v>0.69042649813276702</v>
      </c>
      <c r="D53" s="18">
        <v>1060</v>
      </c>
      <c r="E53" s="37">
        <v>0.64792170982714892</v>
      </c>
      <c r="F53" s="18">
        <v>1060</v>
      </c>
      <c r="G53" s="37">
        <v>0.60217604792517498</v>
      </c>
      <c r="H53" s="18">
        <v>1060</v>
      </c>
      <c r="I53" s="18"/>
      <c r="J53" s="18"/>
    </row>
    <row r="54" spans="1:10" x14ac:dyDescent="0.25">
      <c r="A54" s="37">
        <v>0.69085462356651506</v>
      </c>
      <c r="B54" s="18">
        <v>1070</v>
      </c>
      <c r="C54" s="37">
        <v>0.69117116861709504</v>
      </c>
      <c r="D54" s="18">
        <v>1070</v>
      </c>
      <c r="E54" s="37">
        <v>0.64871282519250795</v>
      </c>
      <c r="F54" s="18">
        <v>1070</v>
      </c>
      <c r="G54" s="37">
        <v>0.60298831695782096</v>
      </c>
      <c r="H54" s="18">
        <v>1070</v>
      </c>
      <c r="I54" s="18"/>
      <c r="J54" s="18"/>
    </row>
    <row r="55" spans="1:10" x14ac:dyDescent="0.25">
      <c r="A55" s="37">
        <v>0.69159358472041899</v>
      </c>
      <c r="B55" s="18">
        <v>1080</v>
      </c>
      <c r="C55" s="37">
        <v>0.69191078096155589</v>
      </c>
      <c r="D55" s="18">
        <v>1080</v>
      </c>
      <c r="E55" s="37">
        <v>0.64949830996082403</v>
      </c>
      <c r="F55" s="18">
        <v>1080</v>
      </c>
      <c r="G55" s="37">
        <v>0.60379483140315804</v>
      </c>
      <c r="H55" s="18">
        <v>1080</v>
      </c>
    </row>
    <row r="56" spans="1:10" x14ac:dyDescent="0.25">
      <c r="A56" s="37">
        <v>0.69232756714094801</v>
      </c>
      <c r="B56" s="18">
        <v>1090</v>
      </c>
      <c r="C56" s="37">
        <v>0.69264540038474098</v>
      </c>
      <c r="D56" s="18">
        <v>1090</v>
      </c>
      <c r="E56" s="37">
        <v>0.650278240520752</v>
      </c>
      <c r="F56" s="18">
        <v>1090</v>
      </c>
      <c r="G56" s="37">
        <v>0.60459566939291698</v>
      </c>
      <c r="H56" s="18">
        <v>1090</v>
      </c>
    </row>
    <row r="57" spans="1:10" x14ac:dyDescent="0.25">
      <c r="A57" s="37">
        <v>0.69305663441645293</v>
      </c>
      <c r="B57" s="18">
        <v>1100</v>
      </c>
      <c r="C57" s="37">
        <v>0.69337509076863602</v>
      </c>
      <c r="D57" s="18">
        <v>1100</v>
      </c>
      <c r="E57" s="37">
        <v>0.65105269162860391</v>
      </c>
      <c r="F57" s="18">
        <v>1100</v>
      </c>
      <c r="G57" s="37">
        <v>0.60539090738680401</v>
      </c>
      <c r="H57" s="18">
        <v>1100</v>
      </c>
    </row>
    <row r="58" spans="1:10" x14ac:dyDescent="0.25">
      <c r="A58" s="37">
        <v>0.69378084884648805</v>
      </c>
      <c r="B58" s="18">
        <v>1110</v>
      </c>
      <c r="C58" s="37">
        <v>0.69409991469950594</v>
      </c>
      <c r="D58" s="18">
        <v>1110</v>
      </c>
      <c r="E58" s="37">
        <v>0.65182173645905395</v>
      </c>
      <c r="F58" s="18">
        <v>1110</v>
      </c>
      <c r="G58" s="37">
        <v>0.6061806202244</v>
      </c>
      <c r="H58" s="18">
        <v>1110</v>
      </c>
    </row>
    <row r="59" spans="1:10" x14ac:dyDescent="0.25">
      <c r="A59" s="37">
        <v>0.69450027148084703</v>
      </c>
      <c r="B59" s="18">
        <v>1120</v>
      </c>
      <c r="C59" s="37">
        <v>0.69481993350713911</v>
      </c>
      <c r="D59" s="18">
        <v>1120</v>
      </c>
      <c r="E59" s="37">
        <v>0.652585446653836</v>
      </c>
      <c r="F59" s="18">
        <v>1120</v>
      </c>
      <c r="G59" s="37">
        <v>0.60696488117484693</v>
      </c>
      <c r="H59" s="18">
        <v>1120</v>
      </c>
    </row>
    <row r="60" spans="1:10" x14ac:dyDescent="0.25">
      <c r="A60" s="37">
        <v>0.69521496215704004</v>
      </c>
      <c r="B60" s="18">
        <v>1130</v>
      </c>
      <c r="C60" s="37">
        <v>0.69553520730249307</v>
      </c>
      <c r="D60" s="18">
        <v>1130</v>
      </c>
      <c r="E60" s="37">
        <v>0.65334389236841406</v>
      </c>
      <c r="F60" s="18">
        <v>1130</v>
      </c>
      <c r="G60" s="37">
        <v>0.60774376198467306</v>
      </c>
      <c r="H60" s="18">
        <v>1130</v>
      </c>
    </row>
    <row r="61" spans="1:10" x14ac:dyDescent="0.25">
      <c r="A61" s="37">
        <v>0.69592497953628196</v>
      </c>
      <c r="B61" s="18">
        <v>1140</v>
      </c>
      <c r="C61" s="37">
        <v>0.69624579501389605</v>
      </c>
      <c r="D61" s="18">
        <v>1140</v>
      </c>
      <c r="E61" s="37">
        <v>0.65409714231687299</v>
      </c>
      <c r="F61" s="18">
        <v>1140</v>
      </c>
      <c r="G61" s="37">
        <v>0.60851733292358001</v>
      </c>
      <c r="H61" s="18">
        <v>1140</v>
      </c>
    </row>
    <row r="62" spans="1:10" x14ac:dyDescent="0.25">
      <c r="A62" s="37">
        <v>0.69663038113808495</v>
      </c>
      <c r="B62" s="18">
        <v>1150</v>
      </c>
      <c r="C62" s="37">
        <v>0.69695175442177104</v>
      </c>
      <c r="D62" s="18">
        <v>1150</v>
      </c>
      <c r="E62" s="37">
        <v>0.65484526381500996</v>
      </c>
      <c r="F62" s="18">
        <v>1150</v>
      </c>
      <c r="G62" s="37">
        <v>0.60928566282862295</v>
      </c>
      <c r="H62" s="18">
        <v>1150</v>
      </c>
    </row>
    <row r="63" spans="1:10" x14ac:dyDescent="0.25">
      <c r="A63" s="37">
        <v>0.6973312233734249</v>
      </c>
      <c r="B63" s="18">
        <v>1160</v>
      </c>
      <c r="C63" s="37">
        <v>0.697653142192039</v>
      </c>
      <c r="D63" s="18">
        <v>1160</v>
      </c>
      <c r="E63" s="37">
        <v>0.65558832282171808</v>
      </c>
      <c r="F63" s="18">
        <v>1160</v>
      </c>
      <c r="G63" s="37">
        <v>0.61004881914644893</v>
      </c>
      <c r="H63" s="18">
        <v>1160</v>
      </c>
    </row>
    <row r="64" spans="1:10" x14ac:dyDescent="0.25">
      <c r="A64" s="37">
        <v>0.69802756157671197</v>
      </c>
      <c r="B64" s="18">
        <v>1170</v>
      </c>
      <c r="C64" s="37">
        <v>0.69835001390820095</v>
      </c>
      <c r="D64" s="18">
        <v>1170</v>
      </c>
      <c r="E64" s="37">
        <v>0.65632638397880005</v>
      </c>
      <c r="F64" s="18">
        <v>1170</v>
      </c>
      <c r="G64" s="37">
        <v>0.61080686797407202</v>
      </c>
      <c r="H64" s="18">
        <v>1170</v>
      </c>
    </row>
    <row r="65" spans="1:8" x14ac:dyDescent="0.25">
      <c r="A65" s="37">
        <v>0.69871945003647495</v>
      </c>
      <c r="B65" s="18">
        <v>1180</v>
      </c>
      <c r="C65" s="37">
        <v>0.69904242410219297</v>
      </c>
      <c r="D65" s="18">
        <v>1180</v>
      </c>
      <c r="E65" s="37">
        <v>0.65705951064921098</v>
      </c>
      <c r="F65" s="18">
        <v>1180</v>
      </c>
      <c r="G65" s="37">
        <v>0.61155987409798696</v>
      </c>
      <c r="H65" s="18">
        <v>1180</v>
      </c>
    </row>
    <row r="66" spans="1:8" x14ac:dyDescent="0.25">
      <c r="A66" s="37">
        <v>0.69940694202484499</v>
      </c>
      <c r="B66" s="18">
        <v>1190</v>
      </c>
      <c r="C66" s="37">
        <v>0.69973042628403503</v>
      </c>
      <c r="D66" s="18">
        <v>1190</v>
      </c>
      <c r="E66" s="37">
        <v>0.65778776495387004</v>
      </c>
      <c r="F66" s="18">
        <v>1190</v>
      </c>
      <c r="G66" s="37">
        <v>0.61230790103180999</v>
      </c>
      <c r="H66" s="18">
        <v>1190</v>
      </c>
    </row>
    <row r="67" spans="1:8" x14ac:dyDescent="0.25">
      <c r="A67" s="37">
        <v>0.70009008982596399</v>
      </c>
      <c r="B67" s="18">
        <v>1200</v>
      </c>
      <c r="C67" s="37">
        <v>0.70041407297039793</v>
      </c>
      <c r="D67" s="18">
        <v>1200</v>
      </c>
      <c r="E67" s="37">
        <v>0.65851120780701</v>
      </c>
      <c r="F67" s="18">
        <v>1200</v>
      </c>
      <c r="G67" s="37">
        <v>0.61305101105250304</v>
      </c>
      <c r="H67" s="18">
        <v>1200</v>
      </c>
    </row>
    <row r="68" spans="1:8" x14ac:dyDescent="0.25">
      <c r="A68" s="37">
        <v>0.70076894476329699</v>
      </c>
      <c r="B68" s="18">
        <v>1210</v>
      </c>
      <c r="C68" s="37">
        <v>0.7010934157120241</v>
      </c>
      <c r="D68" s="18">
        <v>1210</v>
      </c>
      <c r="E68" s="37">
        <v>0.65922989895026507</v>
      </c>
      <c r="F68" s="18">
        <v>1210</v>
      </c>
      <c r="G68" s="37">
        <v>0.61378926523518595</v>
      </c>
      <c r="H68" s="18">
        <v>1210</v>
      </c>
    </row>
    <row r="69" spans="1:8" x14ac:dyDescent="0.25">
      <c r="A69" s="37">
        <v>0.70144355722590002</v>
      </c>
      <c r="B69" s="18">
        <v>1220</v>
      </c>
      <c r="C69" s="37">
        <v>0.70176850512016897</v>
      </c>
      <c r="D69" s="18">
        <v>1220</v>
      </c>
      <c r="E69" s="37">
        <v>0.65994389698540501</v>
      </c>
      <c r="F69" s="18">
        <v>1220</v>
      </c>
      <c r="G69" s="37">
        <v>0.61452272348673298</v>
      </c>
      <c r="H69" s="18">
        <v>1220</v>
      </c>
    </row>
    <row r="70" spans="1:8" x14ac:dyDescent="0.25">
      <c r="A70" s="37">
        <v>0.70211397669372999</v>
      </c>
      <c r="B70" s="18">
        <v>1230</v>
      </c>
      <c r="C70" s="37">
        <v>0.70243939089202001</v>
      </c>
      <c r="D70" s="18">
        <v>1230</v>
      </c>
      <c r="E70" s="37">
        <v>0.66065325940589603</v>
      </c>
      <c r="F70" s="18">
        <v>1230</v>
      </c>
      <c r="G70" s="37">
        <v>0.61525144457800007</v>
      </c>
      <c r="H70" s="18">
        <v>1230</v>
      </c>
    </row>
    <row r="71" spans="1:8" x14ac:dyDescent="0.25">
      <c r="A71" s="37">
        <v>0.7027802517619981</v>
      </c>
      <c r="B71" s="18">
        <v>1240</v>
      </c>
      <c r="C71" s="37">
        <v>0.70310612183519294</v>
      </c>
      <c r="D71" s="18">
        <v>1240</v>
      </c>
      <c r="E71" s="37">
        <v>0.66135804262727904</v>
      </c>
      <c r="F71" s="18">
        <v>1240</v>
      </c>
      <c r="G71" s="37">
        <v>0.61597548617499298</v>
      </c>
      <c r="H71" s="18">
        <v>1240</v>
      </c>
    </row>
    <row r="72" spans="1:8" x14ac:dyDescent="0.25">
      <c r="A72" s="37">
        <v>0.70344243016462005</v>
      </c>
      <c r="B72" s="18">
        <v>1250</v>
      </c>
      <c r="C72" s="37">
        <v>0.70376874589132599</v>
      </c>
      <c r="D72" s="18">
        <v>1250</v>
      </c>
      <c r="E72" s="37">
        <v>0.66205830201639704</v>
      </c>
      <c r="F72" s="18">
        <v>1250</v>
      </c>
      <c r="G72" s="37">
        <v>0.616694904868757</v>
      </c>
      <c r="H72" s="18">
        <v>1250</v>
      </c>
    </row>
    <row r="73" spans="1:8" x14ac:dyDescent="0.25">
      <c r="A73" s="37">
        <v>0.70410055879684907</v>
      </c>
      <c r="B73" s="18">
        <v>1260</v>
      </c>
      <c r="C73" s="37">
        <v>0.70442731015877602</v>
      </c>
      <c r="D73" s="18">
        <v>1260</v>
      </c>
      <c r="E73" s="37">
        <v>0.66275409191960999</v>
      </c>
      <c r="F73" s="18">
        <v>1260</v>
      </c>
      <c r="G73" s="37">
        <v>0.61740975620429506</v>
      </c>
      <c r="H73" s="18">
        <v>1260</v>
      </c>
    </row>
    <row r="74" spans="1:8" x14ac:dyDescent="0.25">
      <c r="A74" s="37">
        <v>0.70475468373698602</v>
      </c>
      <c r="B74" s="18">
        <v>1270</v>
      </c>
      <c r="C74" s="37">
        <v>0.70508186091452396</v>
      </c>
      <c r="D74" s="18">
        <v>1270</v>
      </c>
      <c r="E74" s="37">
        <v>0.66344546568993801</v>
      </c>
      <c r="F74" s="18">
        <v>1270</v>
      </c>
      <c r="G74" s="37">
        <v>0.61812009470835294</v>
      </c>
      <c r="H74" s="18">
        <v>1270</v>
      </c>
    </row>
    <row r="75" spans="1:8" x14ac:dyDescent="0.25">
      <c r="A75" s="37">
        <v>0.70540485026744504</v>
      </c>
      <c r="B75" s="18">
        <v>1280</v>
      </c>
      <c r="C75" s="37">
        <v>0.70573244363528498</v>
      </c>
      <c r="D75" s="18">
        <v>1280</v>
      </c>
      <c r="E75" s="37">
        <v>0.66413247571322198</v>
      </c>
      <c r="F75" s="18">
        <v>1280</v>
      </c>
      <c r="G75" s="37">
        <v>0.61882597391627892</v>
      </c>
      <c r="H75" s="18">
        <v>1280</v>
      </c>
    </row>
    <row r="76" spans="1:8" x14ac:dyDescent="0.25">
      <c r="A76" s="37">
        <v>0.70605110289490791</v>
      </c>
      <c r="B76" s="18">
        <v>1290</v>
      </c>
      <c r="C76" s="37">
        <v>0.70637910301782691</v>
      </c>
      <c r="D76" s="18">
        <v>1290</v>
      </c>
      <c r="E76" s="37">
        <v>0.66481517343340002</v>
      </c>
      <c r="F76" s="18">
        <v>1290</v>
      </c>
      <c r="G76" s="37">
        <v>0.61952744639782897</v>
      </c>
      <c r="H76" s="18">
        <v>1290</v>
      </c>
    </row>
    <row r="77" spans="1:8" x14ac:dyDescent="0.25">
      <c r="A77" s="37">
        <v>0.70669348536989307</v>
      </c>
      <c r="B77" s="18">
        <v>1300</v>
      </c>
      <c r="C77" s="37">
        <v>0.70702188299861102</v>
      </c>
      <c r="D77" s="18">
        <v>1300</v>
      </c>
      <c r="E77" s="37">
        <v>0.66549360937681201</v>
      </c>
      <c r="F77" s="18">
        <v>1300</v>
      </c>
      <c r="G77" s="37">
        <v>0.62022456378216706</v>
      </c>
      <c r="H77" s="18">
        <v>1300</v>
      </c>
    </row>
    <row r="78" spans="1:8" x14ac:dyDescent="0.25">
      <c r="A78" s="37">
        <v>0.70733204070553501</v>
      </c>
      <c r="B78" s="18">
        <v>1310</v>
      </c>
      <c r="C78" s="37">
        <v>0.70766082677268993</v>
      </c>
      <c r="D78" s="18">
        <v>1310</v>
      </c>
      <c r="E78" s="37">
        <v>0.66616783317568706</v>
      </c>
      <c r="F78" s="18">
        <v>1310</v>
      </c>
      <c r="G78" s="37">
        <v>0.62091737678190595</v>
      </c>
      <c r="H78" s="18">
        <v>1310</v>
      </c>
    </row>
    <row r="79" spans="1:8" x14ac:dyDescent="0.25">
      <c r="A79" s="37">
        <v>0.707966811195749</v>
      </c>
      <c r="B79" s="18">
        <v>1320</v>
      </c>
      <c r="C79" s="37">
        <v>0.70829597681197198</v>
      </c>
      <c r="D79" s="18">
        <v>1320</v>
      </c>
      <c r="E79" s="37">
        <v>0.66683789359078804</v>
      </c>
      <c r="F79" s="18">
        <v>1320</v>
      </c>
      <c r="G79" s="37">
        <v>0.62160593521630192</v>
      </c>
      <c r="H79" s="18">
        <v>1320</v>
      </c>
    </row>
    <row r="80" spans="1:8" x14ac:dyDescent="0.25">
      <c r="A80" s="37">
        <v>0.70859783843273905</v>
      </c>
      <c r="B80" s="18">
        <v>1330</v>
      </c>
      <c r="C80" s="37">
        <v>0.70892737488283697</v>
      </c>
      <c r="D80" s="18">
        <v>1330</v>
      </c>
      <c r="E80" s="37">
        <v>0.66750383853329498</v>
      </c>
      <c r="F80" s="18">
        <v>1330</v>
      </c>
      <c r="G80" s="37">
        <v>0.62229028803374797</v>
      </c>
      <c r="H80" s="18">
        <v>1330</v>
      </c>
    </row>
    <row r="81" spans="1:8" x14ac:dyDescent="0.25">
      <c r="A81" s="37">
        <v>0.70922516332391294</v>
      </c>
      <c r="B81" s="18">
        <v>1340</v>
      </c>
      <c r="C81" s="37">
        <v>0.70955506206312402</v>
      </c>
      <c r="D81" s="18">
        <v>1340</v>
      </c>
      <c r="E81" s="37">
        <v>0.66816571508587697</v>
      </c>
      <c r="F81" s="18">
        <v>1340</v>
      </c>
      <c r="G81" s="37">
        <v>0.62297048333330896</v>
      </c>
      <c r="H81" s="18">
        <v>1340</v>
      </c>
    </row>
    <row r="82" spans="1:8" x14ac:dyDescent="0.25">
      <c r="A82" s="37">
        <v>0.70984882610820998</v>
      </c>
      <c r="B82" s="18">
        <v>1350</v>
      </c>
      <c r="C82" s="37">
        <v>0.710179078758579</v>
      </c>
      <c r="D82" s="18">
        <v>1350</v>
      </c>
      <c r="E82" s="37">
        <v>0.66882356952306599</v>
      </c>
      <c r="F82" s="18">
        <v>1350</v>
      </c>
      <c r="G82" s="37">
        <v>0.62364656838573307</v>
      </c>
      <c r="H82" s="18">
        <v>1350</v>
      </c>
    </row>
    <row r="83" spans="1:8" x14ac:dyDescent="0.25">
      <c r="A83" s="37">
        <v>0.71046886637184803</v>
      </c>
      <c r="B83" s="18">
        <v>1360</v>
      </c>
      <c r="C83" s="37">
        <v>0.71079946471864508</v>
      </c>
      <c r="D83" s="18">
        <v>1360</v>
      </c>
      <c r="E83" s="37">
        <v>0.66947744733097292</v>
      </c>
      <c r="F83" s="18">
        <v>1360</v>
      </c>
      <c r="G83" s="37">
        <v>0.62431858965353204</v>
      </c>
      <c r="H83" s="18">
        <v>1360</v>
      </c>
    </row>
    <row r="84" spans="1:8" x14ac:dyDescent="0.25">
      <c r="A84" s="37">
        <v>0.71108532306353001</v>
      </c>
      <c r="B84" s="18">
        <v>1370</v>
      </c>
      <c r="C84" s="37">
        <v>0.71141625905184303</v>
      </c>
      <c r="D84" s="18">
        <v>1370</v>
      </c>
      <c r="E84" s="37">
        <v>0.67012739322623405</v>
      </c>
      <c r="F84" s="18">
        <v>1370</v>
      </c>
      <c r="G84" s="37">
        <v>0.624986592810583</v>
      </c>
      <c r="H84" s="18">
        <v>1370</v>
      </c>
    </row>
    <row r="85" spans="1:8" x14ac:dyDescent="0.25">
      <c r="A85" s="37">
        <v>0.71169823450921599</v>
      </c>
      <c r="B85" s="18">
        <v>1380</v>
      </c>
      <c r="C85" s="37">
        <v>0.71202950024052203</v>
      </c>
      <c r="D85" s="18">
        <v>1380</v>
      </c>
      <c r="E85" s="37">
        <v>0.67077345117443399</v>
      </c>
      <c r="F85" s="18">
        <v>1380</v>
      </c>
      <c r="G85" s="37">
        <v>0.625650622760894</v>
      </c>
      <c r="H85" s="18">
        <v>1380</v>
      </c>
    </row>
    <row r="86" spans="1:8" x14ac:dyDescent="0.25">
      <c r="A86" s="37">
        <v>0.71230763842626699</v>
      </c>
      <c r="B86" s="18">
        <v>1390</v>
      </c>
      <c r="C86" s="37">
        <v>0.71263922615516706</v>
      </c>
      <c r="D86" s="18">
        <v>1390</v>
      </c>
      <c r="E86" s="37">
        <v>0.67141566440780909</v>
      </c>
      <c r="F86" s="18">
        <v>1390</v>
      </c>
      <c r="G86" s="37">
        <v>0.626310723656886</v>
      </c>
      <c r="H86" s="18">
        <v>1390</v>
      </c>
    </row>
    <row r="87" spans="1:8" x14ac:dyDescent="0.25">
      <c r="A87" s="37">
        <v>0.71291357193722604</v>
      </c>
      <c r="B87" s="18">
        <v>1400</v>
      </c>
      <c r="C87" s="37">
        <v>0.71324547406822003</v>
      </c>
      <c r="D87" s="18">
        <v>1400</v>
      </c>
      <c r="E87" s="37">
        <v>0.67205407544243601</v>
      </c>
      <c r="F87" s="18">
        <v>1400</v>
      </c>
      <c r="G87" s="37">
        <v>0.62696693891697597</v>
      </c>
      <c r="H87" s="18">
        <v>1400</v>
      </c>
    </row>
    <row r="88" spans="1:8" x14ac:dyDescent="0.25">
      <c r="A88" s="37">
        <v>0.71351607158308694</v>
      </c>
      <c r="B88" s="18">
        <v>1410</v>
      </c>
      <c r="C88" s="37">
        <v>0.7138482806674401</v>
      </c>
      <c r="D88" s="18">
        <v>1410</v>
      </c>
      <c r="E88" s="37">
        <v>0.6726887260948109</v>
      </c>
      <c r="F88" s="18">
        <v>1410</v>
      </c>
      <c r="G88" s="37">
        <v>0.62761931124263104</v>
      </c>
      <c r="H88" s="18">
        <v>1410</v>
      </c>
    </row>
    <row r="89" spans="1:8" x14ac:dyDescent="0.25">
      <c r="A89" s="37">
        <v>0.71411517333614105</v>
      </c>
      <c r="B89" s="18">
        <v>1420</v>
      </c>
      <c r="C89" s="37">
        <v>0.71444768206883191</v>
      </c>
      <c r="D89" s="18">
        <v>1420</v>
      </c>
      <c r="E89" s="37">
        <v>0.67331965749789902</v>
      </c>
      <c r="F89" s="18">
        <v>1420</v>
      </c>
      <c r="G89" s="37">
        <v>0.62826788263483202</v>
      </c>
      <c r="H89" s="18">
        <v>1420</v>
      </c>
    </row>
    <row r="90" spans="1:8" x14ac:dyDescent="0.25">
      <c r="A90" s="37">
        <v>0.71471091261241593</v>
      </c>
      <c r="B90" s="18">
        <v>1430</v>
      </c>
      <c r="C90" s="37">
        <v>0.71504371382912391</v>
      </c>
      <c r="D90" s="18">
        <v>1430</v>
      </c>
      <c r="E90" s="37">
        <v>0.67394691011664409</v>
      </c>
      <c r="F90" s="18">
        <v>1430</v>
      </c>
      <c r="G90" s="37">
        <v>0.62891269441002395</v>
      </c>
      <c r="H90" s="18">
        <v>1430</v>
      </c>
    </row>
    <row r="91" spans="1:8" x14ac:dyDescent="0.25">
      <c r="A91" s="37">
        <v>0.71530332428363397</v>
      </c>
      <c r="B91" s="18">
        <v>1440</v>
      </c>
      <c r="C91" s="37">
        <v>0.71563641095790298</v>
      </c>
      <c r="D91" s="18">
        <v>1440</v>
      </c>
      <c r="E91" s="37">
        <v>0.67457052376388804</v>
      </c>
      <c r="F91" s="18">
        <v>1440</v>
      </c>
      <c r="G91" s="37">
        <v>0.62955378721548594</v>
      </c>
      <c r="H91" s="18">
        <v>1440</v>
      </c>
    </row>
    <row r="92" spans="1:8" x14ac:dyDescent="0.25">
      <c r="A92" s="37">
        <v>0.71589244268905505</v>
      </c>
      <c r="B92" s="18">
        <v>1450</v>
      </c>
      <c r="C92" s="37">
        <v>0.71622580792929791</v>
      </c>
      <c r="D92" s="18">
        <v>1450</v>
      </c>
      <c r="E92" s="37">
        <v>0.67519053761162195</v>
      </c>
      <c r="F92" s="18">
        <v>1450</v>
      </c>
      <c r="G92" s="37">
        <v>0.63019120104459103</v>
      </c>
      <c r="H92" s="18">
        <v>1450</v>
      </c>
    </row>
    <row r="93" spans="1:8" x14ac:dyDescent="0.25">
      <c r="A93" s="37">
        <v>0.71647830164647897</v>
      </c>
      <c r="B93" s="18">
        <v>1460</v>
      </c>
      <c r="C93" s="37">
        <v>0.71681193869329707</v>
      </c>
      <c r="D93" s="18">
        <v>1460</v>
      </c>
      <c r="E93" s="37">
        <v>0.67580699020824098</v>
      </c>
      <c r="F93" s="18">
        <v>1460</v>
      </c>
      <c r="G93" s="37">
        <v>0.63082497525079395</v>
      </c>
      <c r="H93" s="18">
        <v>1460</v>
      </c>
    </row>
    <row r="94" spans="1:8" x14ac:dyDescent="0.25">
      <c r="A94" s="37">
        <v>0.71706093446321506</v>
      </c>
      <c r="B94" s="18">
        <v>1470</v>
      </c>
      <c r="C94" s="37">
        <v>0.71739483668674897</v>
      </c>
      <c r="D94" s="18">
        <v>1470</v>
      </c>
      <c r="E94" s="37">
        <v>0.67641991949460301</v>
      </c>
      <c r="F94" s="18">
        <v>1470</v>
      </c>
      <c r="G94" s="37">
        <v>0.63145514856183393</v>
      </c>
      <c r="H94" s="18">
        <v>1470</v>
      </c>
    </row>
    <row r="95" spans="1:8" x14ac:dyDescent="0.25">
      <c r="A95" s="37">
        <v>0.71764037394678593</v>
      </c>
      <c r="B95" s="18">
        <v>1480</v>
      </c>
      <c r="C95" s="37">
        <v>0.71797453484397811</v>
      </c>
      <c r="D95" s="18">
        <v>1480</v>
      </c>
      <c r="E95" s="37">
        <v>0.67702936281040604</v>
      </c>
      <c r="F95" s="18">
        <v>1480</v>
      </c>
      <c r="G95" s="37">
        <v>0.63208175909339404</v>
      </c>
      <c r="H95" s="18">
        <v>1480</v>
      </c>
    </row>
    <row r="96" spans="1:8" x14ac:dyDescent="0.25">
      <c r="A96" s="37">
        <v>0.71821665241503796</v>
      </c>
      <c r="B96" s="18">
        <v>1490</v>
      </c>
      <c r="C96" s="37">
        <v>0.71855106560709903</v>
      </c>
      <c r="D96" s="18">
        <v>1490</v>
      </c>
      <c r="E96" s="37">
        <v>0.67763535691169907</v>
      </c>
      <c r="F96" s="18">
        <v>1490</v>
      </c>
      <c r="G96" s="37">
        <v>0.63270484436223395</v>
      </c>
      <c r="H96" s="18">
        <v>1490</v>
      </c>
    </row>
    <row r="97" spans="1:8" x14ac:dyDescent="0.25">
      <c r="A97" s="37">
        <v>0.71878980170612294</v>
      </c>
      <c r="B97" s="18">
        <v>1500</v>
      </c>
      <c r="C97" s="37">
        <v>0.71912446093594296</v>
      </c>
      <c r="D97" s="18">
        <v>1500</v>
      </c>
      <c r="E97" s="37">
        <v>0.67823793798214993</v>
      </c>
      <c r="F97" s="18">
        <v>1500</v>
      </c>
      <c r="G97" s="37">
        <v>0.63332444129886301</v>
      </c>
      <c r="H97" s="18">
        <v>1500</v>
      </c>
    </row>
    <row r="98" spans="1:8" x14ac:dyDescent="0.25">
      <c r="A98" s="37">
        <v>0.71935985318805096</v>
      </c>
      <c r="B98" s="18">
        <v>1510</v>
      </c>
      <c r="C98" s="37">
        <v>0.71969475231782098</v>
      </c>
      <c r="D98" s="18">
        <v>1510</v>
      </c>
      <c r="E98" s="37">
        <v>0.67883714164505904</v>
      </c>
      <c r="F98" s="18">
        <v>1510</v>
      </c>
      <c r="G98" s="37">
        <v>0.63394058625991001</v>
      </c>
      <c r="H98" s="18">
        <v>1510</v>
      </c>
    </row>
    <row r="99" spans="1:8" x14ac:dyDescent="0.25">
      <c r="A99" s="37">
        <v>0.71992683776805</v>
      </c>
      <c r="B99" s="18">
        <v>1520</v>
      </c>
      <c r="C99" s="37">
        <v>0.72026197077679899</v>
      </c>
      <c r="D99" s="18">
        <v>1520</v>
      </c>
      <c r="E99" s="37">
        <v>0.67943300297501497</v>
      </c>
      <c r="F99" s="18">
        <v>1520</v>
      </c>
      <c r="G99" s="37">
        <v>0.63455331504010704</v>
      </c>
      <c r="H99" s="18">
        <v>1520</v>
      </c>
    </row>
    <row r="100" spans="1:8" x14ac:dyDescent="0.25">
      <c r="A100" s="37">
        <v>0.720490785901583</v>
      </c>
      <c r="B100" s="18">
        <v>1530</v>
      </c>
      <c r="C100" s="37">
        <v>0.72082614688286795</v>
      </c>
      <c r="D100" s="18">
        <v>1530</v>
      </c>
      <c r="E100" s="37">
        <v>0.68002555650914598</v>
      </c>
      <c r="F100" s="18">
        <v>1530</v>
      </c>
      <c r="G100" s="37">
        <v>0.63516266288392298</v>
      </c>
      <c r="H100" s="18">
        <v>1530</v>
      </c>
    </row>
    <row r="101" spans="1:8" x14ac:dyDescent="0.25">
      <c r="A101" s="37">
        <v>0.72105172760113601</v>
      </c>
      <c r="B101" s="18">
        <v>1540</v>
      </c>
      <c r="C101" s="37">
        <v>0.72138731076072105</v>
      </c>
      <c r="D101" s="18">
        <v>1540</v>
      </c>
      <c r="E101" s="37">
        <v>0.68061483625812502</v>
      </c>
      <c r="F101" s="18">
        <v>1540</v>
      </c>
      <c r="G101" s="37">
        <v>0.63576866449681901</v>
      </c>
      <c r="H101" s="18">
        <v>1540</v>
      </c>
    </row>
    <row r="102" spans="1:8" x14ac:dyDescent="0.25">
      <c r="A102" s="37">
        <v>0.72160969244471507</v>
      </c>
      <c r="B102" s="18">
        <v>1550</v>
      </c>
      <c r="C102" s="37">
        <v>0.72194549209834902</v>
      </c>
      <c r="D102" s="18">
        <v>1550</v>
      </c>
      <c r="E102" s="37">
        <v>0.68120087571673593</v>
      </c>
      <c r="F102" s="18">
        <v>1550</v>
      </c>
      <c r="G102" s="37">
        <v>0.63637135405618606</v>
      </c>
      <c r="H102" s="18">
        <v>1550</v>
      </c>
    </row>
    <row r="103" spans="1:8" x14ac:dyDescent="0.25">
      <c r="A103" s="37">
        <v>0.72216470958406798</v>
      </c>
      <c r="B103" s="18">
        <v>1560</v>
      </c>
      <c r="C103" s="37">
        <v>0.72250072015530709</v>
      </c>
      <c r="D103" s="18">
        <v>1560</v>
      </c>
      <c r="E103" s="37">
        <v>0.68178370787423803</v>
      </c>
      <c r="F103" s="18">
        <v>1560</v>
      </c>
      <c r="G103" s="37">
        <v>0.63697076522194107</v>
      </c>
      <c r="H103" s="18">
        <v>1560</v>
      </c>
    </row>
    <row r="104" spans="1:8" x14ac:dyDescent="0.25">
      <c r="A104" s="37">
        <v>0.72271680775276093</v>
      </c>
      <c r="B104" s="18">
        <v>1570</v>
      </c>
      <c r="C104" s="37">
        <v>0.72305302377080594</v>
      </c>
      <c r="D104" s="18">
        <v>1570</v>
      </c>
      <c r="E104" s="37">
        <v>0.68236336522433305</v>
      </c>
      <c r="F104" s="18">
        <v>1570</v>
      </c>
      <c r="G104" s="37">
        <v>0.63756693114688801</v>
      </c>
      <c r="H104" s="18">
        <v>1570</v>
      </c>
    </row>
    <row r="105" spans="1:8" x14ac:dyDescent="0.25">
      <c r="A105" s="37">
        <v>0.723266015273898</v>
      </c>
      <c r="B105" s="18">
        <v>1580</v>
      </c>
      <c r="C105" s="37">
        <v>0.723602431371549</v>
      </c>
      <c r="D105" s="18">
        <v>1580</v>
      </c>
      <c r="E105" s="37">
        <v>0.682939879774904</v>
      </c>
      <c r="F105" s="18">
        <v>1580</v>
      </c>
      <c r="G105" s="37">
        <v>0.63815988448663996</v>
      </c>
      <c r="H105" s="18">
        <v>1580</v>
      </c>
    </row>
    <row r="106" spans="1:8" x14ac:dyDescent="0.25">
      <c r="A106" s="37">
        <v>0.72381236006772898</v>
      </c>
      <c r="B106" s="18">
        <v>1590</v>
      </c>
      <c r="C106" s="37">
        <v>0.72414897097929998</v>
      </c>
      <c r="D106" s="18">
        <v>1590</v>
      </c>
      <c r="E106" s="37">
        <v>0.68351328305744896</v>
      </c>
      <c r="F106" s="18">
        <v>1590</v>
      </c>
      <c r="G106" s="37">
        <v>0.63874965740940803</v>
      </c>
      <c r="H106" s="18">
        <v>1590</v>
      </c>
    </row>
    <row r="107" spans="1:8" x14ac:dyDescent="0.25">
      <c r="A107" s="37">
        <v>0.72435586965895693</v>
      </c>
      <c r="B107" s="18">
        <v>1600</v>
      </c>
      <c r="C107" s="37">
        <v>0.72469267021832495</v>
      </c>
      <c r="D107" s="18">
        <v>1600</v>
      </c>
      <c r="E107" s="37">
        <v>0.68408360613621699</v>
      </c>
      <c r="F107" s="18">
        <v>1600</v>
      </c>
      <c r="G107" s="37">
        <v>0.63933628160540301</v>
      </c>
      <c r="H107" s="18">
        <v>1600</v>
      </c>
    </row>
    <row r="108" spans="1:8" x14ac:dyDescent="0.25">
      <c r="A108" s="37">
        <v>0.72489657118388495</v>
      </c>
      <c r="B108" s="18">
        <v>1610</v>
      </c>
      <c r="C108" s="37">
        <v>0.72523355632252107</v>
      </c>
      <c r="D108" s="18">
        <v>1610</v>
      </c>
      <c r="E108" s="37">
        <v>0.68465087961717996</v>
      </c>
      <c r="F108" s="18">
        <v>1610</v>
      </c>
      <c r="G108" s="37">
        <v>0.63991978829600693</v>
      </c>
      <c r="H108" s="18">
        <v>1610</v>
      </c>
    </row>
    <row r="109" spans="1:8" x14ac:dyDescent="0.25">
      <c r="A109" s="37">
        <v>0.72543449139734506</v>
      </c>
      <c r="B109" s="18">
        <v>1620</v>
      </c>
      <c r="C109" s="37">
        <v>0.72577165614244388</v>
      </c>
      <c r="D109" s="18">
        <v>1620</v>
      </c>
      <c r="E109" s="37">
        <v>0.68521513365661901</v>
      </c>
      <c r="F109" s="18">
        <v>1620</v>
      </c>
      <c r="G109" s="37">
        <v>0.64050020824272191</v>
      </c>
      <c r="H109" s="18">
        <v>1620</v>
      </c>
    </row>
    <row r="110" spans="1:8" x14ac:dyDescent="0.25">
      <c r="A110" s="37">
        <v>0.725969656679468</v>
      </c>
      <c r="B110" s="18">
        <v>1630</v>
      </c>
      <c r="C110" s="37">
        <v>0.72630699615205296</v>
      </c>
      <c r="D110" s="18">
        <v>1630</v>
      </c>
      <c r="E110" s="37">
        <v>0.68577639796955903</v>
      </c>
      <c r="F110" s="18">
        <v>1630</v>
      </c>
      <c r="G110" s="37">
        <v>0.64107757175580504</v>
      </c>
      <c r="H110" s="18">
        <v>1630</v>
      </c>
    </row>
    <row r="111" spans="1:8" x14ac:dyDescent="0.25">
      <c r="A111" s="37">
        <v>0.72650209304220792</v>
      </c>
      <c r="B111" s="18">
        <v>1640</v>
      </c>
      <c r="C111" s="37">
        <v>0.72683960245534707</v>
      </c>
      <c r="D111" s="18">
        <v>1640</v>
      </c>
      <c r="E111" s="37">
        <v>0.68633470183796508</v>
      </c>
      <c r="F111" s="18">
        <v>1640</v>
      </c>
      <c r="G111" s="37">
        <v>0.64165190870269395</v>
      </c>
      <c r="H111" s="18">
        <v>1640</v>
      </c>
    </row>
    <row r="112" spans="1:8" x14ac:dyDescent="0.25">
      <c r="A112" s="37">
        <v>0.72703182613573503</v>
      </c>
      <c r="B112" s="18">
        <v>1650</v>
      </c>
      <c r="C112" s="37">
        <v>0.72736950079275797</v>
      </c>
      <c r="D112" s="18">
        <v>1650</v>
      </c>
      <c r="E112" s="37">
        <v>0.68689007411868408</v>
      </c>
      <c r="F112" s="18">
        <v>1650</v>
      </c>
      <c r="G112" s="37">
        <v>0.64222324851623502</v>
      </c>
      <c r="H112" s="18">
        <v>1650</v>
      </c>
    </row>
    <row r="113" spans="1:8" x14ac:dyDescent="0.25">
      <c r="A113" s="37">
        <v>0.72755888125465606</v>
      </c>
      <c r="B113" s="18">
        <v>1660</v>
      </c>
      <c r="C113" s="37">
        <v>0.72789671654742305</v>
      </c>
      <c r="D113" s="18">
        <v>1660</v>
      </c>
      <c r="E113" s="37">
        <v>0.68744254325118304</v>
      </c>
      <c r="F113" s="18">
        <v>1660</v>
      </c>
      <c r="G113" s="37">
        <v>0.64279162020264591</v>
      </c>
      <c r="H113" s="18">
        <v>1660</v>
      </c>
    </row>
    <row r="114" spans="1:8" x14ac:dyDescent="0.25">
      <c r="A114" s="37">
        <v>0.72808328334403494</v>
      </c>
      <c r="B114" s="18">
        <v>1670</v>
      </c>
      <c r="C114" s="37">
        <v>0.72842127475124097</v>
      </c>
      <c r="D114" s="18">
        <v>1670</v>
      </c>
      <c r="E114" s="37">
        <v>0.6879921372650899</v>
      </c>
      <c r="F114" s="18">
        <v>1670</v>
      </c>
      <c r="G114" s="37">
        <v>0.64335705234924001</v>
      </c>
      <c r="H114" s="18">
        <v>1670</v>
      </c>
    </row>
    <row r="115" spans="1:8" x14ac:dyDescent="0.25">
      <c r="A115" s="37">
        <v>0.72860505700529898</v>
      </c>
      <c r="B115" s="18">
        <v>1680</v>
      </c>
      <c r="C115" s="37">
        <v>0.72894320009082092</v>
      </c>
      <c r="D115" s="18">
        <v>1680</v>
      </c>
      <c r="E115" s="37">
        <v>0.68853888378750394</v>
      </c>
      <c r="F115" s="18">
        <v>1680</v>
      </c>
      <c r="G115" s="37">
        <v>0.64391957313204695</v>
      </c>
      <c r="H115" s="18">
        <v>1680</v>
      </c>
    </row>
    <row r="116" spans="1:8" x14ac:dyDescent="0.25">
      <c r="A116" s="37">
        <v>0.72912422650193909</v>
      </c>
      <c r="B116" s="18">
        <v>1690</v>
      </c>
      <c r="C116" s="37">
        <v>0.72946251691322705</v>
      </c>
      <c r="D116" s="18">
        <v>1690</v>
      </c>
      <c r="E116" s="37">
        <v>0.68908281005015493</v>
      </c>
      <c r="F116" s="18">
        <v>1690</v>
      </c>
      <c r="G116" s="37">
        <v>0.64447921032311095</v>
      </c>
      <c r="H116" s="18">
        <v>1690</v>
      </c>
    </row>
    <row r="117" spans="1:8" x14ac:dyDescent="0.25">
      <c r="A117" s="37">
        <v>0.72964081576513196</v>
      </c>
      <c r="B117" s="18">
        <v>1700</v>
      </c>
      <c r="C117" s="37">
        <v>0.72997924923159996</v>
      </c>
      <c r="D117" s="18">
        <v>1700</v>
      </c>
      <c r="E117" s="37">
        <v>0.68962394289631301</v>
      </c>
      <c r="F117" s="18">
        <v>1700</v>
      </c>
      <c r="G117" s="37">
        <v>0.64503599129767597</v>
      </c>
      <c r="H117" s="18">
        <v>1700</v>
      </c>
    </row>
    <row r="118" spans="1:8" x14ac:dyDescent="0.25">
      <c r="A118" s="37">
        <v>0.73015484839913691</v>
      </c>
      <c r="B118" s="18">
        <v>1710</v>
      </c>
      <c r="C118" s="37">
        <v>0.73049342073064394</v>
      </c>
      <c r="D118" s="18">
        <v>1710</v>
      </c>
      <c r="E118" s="37">
        <v>0.69016230878761209</v>
      </c>
      <c r="F118" s="18">
        <v>1710</v>
      </c>
      <c r="G118" s="37">
        <v>0.64558994304115003</v>
      </c>
      <c r="H118" s="18">
        <v>1710</v>
      </c>
    </row>
    <row r="119" spans="1:8" x14ac:dyDescent="0.25">
      <c r="A119" s="37">
        <v>0.73066634768660998</v>
      </c>
      <c r="B119" s="18">
        <v>1720</v>
      </c>
      <c r="C119" s="37">
        <v>0.731005054771941</v>
      </c>
      <c r="D119" s="18">
        <v>1720</v>
      </c>
      <c r="E119" s="37">
        <v>0.69069793381056899</v>
      </c>
      <c r="F119" s="18">
        <v>1720</v>
      </c>
      <c r="G119" s="37">
        <v>0.64614109215592408</v>
      </c>
      <c r="H119" s="18">
        <v>1720</v>
      </c>
    </row>
    <row r="120" spans="1:8" x14ac:dyDescent="0.25">
      <c r="A120" s="37">
        <v>0.73117533659378298</v>
      </c>
      <c r="B120" s="18">
        <v>1730</v>
      </c>
      <c r="C120" s="37">
        <v>0.731514174399154</v>
      </c>
      <c r="D120" s="18">
        <v>1730</v>
      </c>
      <c r="E120" s="37">
        <v>0.69123084368308796</v>
      </c>
      <c r="F120" s="18">
        <v>1730</v>
      </c>
      <c r="G120" s="37">
        <v>0.64668946486795309</v>
      </c>
      <c r="H120" s="18">
        <v>1730</v>
      </c>
    </row>
    <row r="121" spans="1:8" x14ac:dyDescent="0.25">
      <c r="A121" s="37">
        <v>0.731681837775493</v>
      </c>
      <c r="B121" s="18">
        <v>1740</v>
      </c>
      <c r="C121" s="37">
        <v>0.73202080234312006</v>
      </c>
      <c r="D121" s="18">
        <v>1740</v>
      </c>
      <c r="E121" s="37">
        <v>0.69176106376063795</v>
      </c>
      <c r="F121" s="18">
        <v>1740</v>
      </c>
      <c r="G121" s="37">
        <v>0.64723508703325094</v>
      </c>
      <c r="H121" s="18">
        <v>1740</v>
      </c>
    </row>
    <row r="122" spans="1:8" x14ac:dyDescent="0.25">
      <c r="A122" s="37">
        <v>0.73218587358007992</v>
      </c>
      <c r="B122" s="18">
        <v>1750</v>
      </c>
      <c r="C122" s="37">
        <v>0.73252496102675801</v>
      </c>
      <c r="D122" s="18">
        <v>1750</v>
      </c>
      <c r="E122" s="37">
        <v>0.692288619042431</v>
      </c>
      <c r="F122" s="18">
        <v>1750</v>
      </c>
      <c r="G122" s="37">
        <v>0.647777984144149</v>
      </c>
      <c r="H122" s="18">
        <v>1750</v>
      </c>
    </row>
    <row r="123" spans="1:8" x14ac:dyDescent="0.25">
      <c r="A123" s="37">
        <v>0.73268746605420398</v>
      </c>
      <c r="B123" s="18">
        <v>1760</v>
      </c>
      <c r="C123" s="37">
        <v>0.73302667256993304</v>
      </c>
      <c r="D123" s="18">
        <v>1760</v>
      </c>
      <c r="E123" s="37">
        <v>0.69281353417732006</v>
      </c>
      <c r="F123" s="18">
        <v>1760</v>
      </c>
      <c r="G123" s="37">
        <v>0.64831818133546504</v>
      </c>
      <c r="H123" s="18">
        <v>1760</v>
      </c>
    </row>
    <row r="124" spans="1:8" x14ac:dyDescent="0.25">
      <c r="A124" s="37">
        <v>0.73318663694753494</v>
      </c>
      <c r="B124" s="18">
        <v>1770</v>
      </c>
      <c r="C124" s="37">
        <v>0.73352595879413796</v>
      </c>
      <c r="D124" s="18">
        <v>1770</v>
      </c>
      <c r="E124" s="37">
        <v>0.69333583346963001</v>
      </c>
      <c r="F124" s="18">
        <v>1770</v>
      </c>
      <c r="G124" s="37">
        <v>0.64885570339045107</v>
      </c>
      <c r="H124" s="18">
        <v>1770</v>
      </c>
    </row>
    <row r="125" spans="1:8" x14ac:dyDescent="0.25">
      <c r="A125" s="37">
        <v>0.73368340771726293</v>
      </c>
      <c r="B125" s="18">
        <v>1780</v>
      </c>
      <c r="C125" s="37">
        <v>0.73402284122707495</v>
      </c>
      <c r="D125" s="18">
        <v>1780</v>
      </c>
      <c r="E125" s="37">
        <v>0.69385554088482393</v>
      </c>
      <c r="F125" s="18">
        <v>1780</v>
      </c>
      <c r="G125" s="37">
        <v>0.64939057474666695</v>
      </c>
      <c r="H125" s="18">
        <v>1780</v>
      </c>
    </row>
    <row r="126" spans="1:8" x14ac:dyDescent="0.25">
      <c r="A126" s="37">
        <v>0.73417779953262696</v>
      </c>
      <c r="B126" s="18">
        <v>1790</v>
      </c>
      <c r="C126" s="37">
        <v>0.73451734110721001</v>
      </c>
      <c r="D126" s="18">
        <v>1790</v>
      </c>
      <c r="E126" s="37">
        <v>0.69437268005500796</v>
      </c>
      <c r="F126" s="18">
        <v>1790</v>
      </c>
      <c r="G126" s="37">
        <v>0.64992281950164199</v>
      </c>
      <c r="H126" s="18">
        <v>1790</v>
      </c>
    </row>
    <row r="127" spans="1:8" x14ac:dyDescent="0.25">
      <c r="A127" s="37">
        <v>0.73466983327921997</v>
      </c>
      <c r="B127" s="18">
        <v>1800</v>
      </c>
      <c r="C127" s="37">
        <v>0.73500947938806505</v>
      </c>
      <c r="D127" s="18">
        <v>1800</v>
      </c>
      <c r="E127" s="37">
        <v>0.69488727428433195</v>
      </c>
      <c r="F127" s="18">
        <v>1800</v>
      </c>
      <c r="G127" s="37">
        <v>0.65045246141846902</v>
      </c>
      <c r="H127" s="18">
        <v>1800</v>
      </c>
    </row>
    <row r="128" spans="1:8" x14ac:dyDescent="0.25">
      <c r="A128" s="37">
        <v>0.73515952956327002</v>
      </c>
      <c r="B128" s="18">
        <v>1810</v>
      </c>
      <c r="C128" s="37">
        <v>0.73549927674668292</v>
      </c>
      <c r="D128" s="18">
        <v>1810</v>
      </c>
      <c r="E128" s="37">
        <v>0.69539934655430202</v>
      </c>
      <c r="F128" s="18">
        <v>1810</v>
      </c>
      <c r="G128" s="37">
        <v>0.65097952393120495</v>
      </c>
      <c r="H128" s="18">
        <v>1810</v>
      </c>
    </row>
    <row r="129" spans="1:8" x14ac:dyDescent="0.25">
      <c r="A129" s="37">
        <v>0.73564690871578908</v>
      </c>
      <c r="B129" s="18">
        <v>1820</v>
      </c>
      <c r="C129" s="37">
        <v>0.73598675357125598</v>
      </c>
      <c r="D129" s="18">
        <v>1820</v>
      </c>
      <c r="E129" s="37">
        <v>0.69590891952882994</v>
      </c>
      <c r="F129" s="18">
        <v>1820</v>
      </c>
      <c r="G129" s="37">
        <v>0.65150403015020009</v>
      </c>
      <c r="H129" s="18">
        <v>1820</v>
      </c>
    </row>
    <row r="130" spans="1:8" x14ac:dyDescent="0.25">
      <c r="A130" s="37">
        <v>0.73613199079662195</v>
      </c>
      <c r="B130" s="18">
        <v>1830</v>
      </c>
      <c r="C130" s="37">
        <v>0.73647192999012201</v>
      </c>
      <c r="D130" s="18">
        <v>1830</v>
      </c>
      <c r="E130" s="37">
        <v>0.69641601555934296</v>
      </c>
      <c r="F130" s="18">
        <v>1830</v>
      </c>
      <c r="G130" s="37">
        <v>0.65202600286722401</v>
      </c>
      <c r="H130" s="18">
        <v>1830</v>
      </c>
    </row>
    <row r="131" spans="1:8" x14ac:dyDescent="0.25">
      <c r="A131" s="37">
        <v>0.73661479559844489</v>
      </c>
      <c r="B131" s="18">
        <v>1840</v>
      </c>
      <c r="C131" s="37">
        <v>0.73695482585905292</v>
      </c>
      <c r="D131" s="18">
        <v>1840</v>
      </c>
      <c r="E131" s="37">
        <v>0.6969206566896371</v>
      </c>
      <c r="F131" s="18">
        <v>1840</v>
      </c>
      <c r="G131" s="37">
        <v>0.65254546456058504</v>
      </c>
      <c r="H131" s="18">
        <v>1840</v>
      </c>
    </row>
    <row r="132" spans="1:8" x14ac:dyDescent="0.25">
      <c r="A132" s="37">
        <v>0.73709534265062404</v>
      </c>
      <c r="B132" s="18">
        <v>1850</v>
      </c>
      <c r="C132" s="37">
        <v>0.73743546076939892</v>
      </c>
      <c r="D132" s="18">
        <v>1850</v>
      </c>
      <c r="E132" s="37">
        <v>0.69742286466070103</v>
      </c>
      <c r="F132" s="18">
        <v>1850</v>
      </c>
      <c r="G132" s="37">
        <v>0.65306243740002701</v>
      </c>
      <c r="H132" s="18">
        <v>1850</v>
      </c>
    </row>
    <row r="133" spans="1:8" x14ac:dyDescent="0.25">
      <c r="A133" s="37">
        <v>0.73757365122303697</v>
      </c>
      <c r="B133" s="18">
        <v>1860</v>
      </c>
      <c r="C133" s="37">
        <v>0.73791385405187393</v>
      </c>
      <c r="D133" s="18">
        <v>1860</v>
      </c>
      <c r="E133" s="37">
        <v>0.69792266091537802</v>
      </c>
      <c r="F133" s="18">
        <v>1860</v>
      </c>
      <c r="G133" s="37">
        <v>0.65357694325155502</v>
      </c>
      <c r="H133" s="18">
        <v>1860</v>
      </c>
    </row>
    <row r="134" spans="1:8" x14ac:dyDescent="0.25">
      <c r="A134" s="37">
        <v>0.7380497403297529</v>
      </c>
      <c r="B134" s="18">
        <v>1870</v>
      </c>
      <c r="C134" s="37">
        <v>0.73839002478032001</v>
      </c>
      <c r="D134" s="18">
        <v>1870</v>
      </c>
      <c r="E134" s="37">
        <v>0.69842006660296807</v>
      </c>
      <c r="F134" s="18">
        <v>1870</v>
      </c>
      <c r="G134" s="37">
        <v>0.65408900368220002</v>
      </c>
      <c r="H134" s="18">
        <v>1870</v>
      </c>
    </row>
    <row r="135" spans="1:8" x14ac:dyDescent="0.25">
      <c r="A135" s="37">
        <v>0.73852362873271704</v>
      </c>
      <c r="B135" s="18">
        <v>1880</v>
      </c>
      <c r="C135" s="37">
        <v>0.73886399177533602</v>
      </c>
      <c r="D135" s="18">
        <v>1880</v>
      </c>
      <c r="E135" s="37">
        <v>0.69891510258367906</v>
      </c>
      <c r="F135" s="18">
        <v>1880</v>
      </c>
      <c r="G135" s="37">
        <v>0.65459863996456091</v>
      </c>
      <c r="H135" s="18">
        <v>1880</v>
      </c>
    </row>
    <row r="136" spans="1:8" x14ac:dyDescent="0.25">
      <c r="A136" s="37">
        <v>0.73899533494525604</v>
      </c>
      <c r="B136" s="18">
        <v>1890</v>
      </c>
      <c r="C136" s="37">
        <v>0.73933577360786695</v>
      </c>
      <c r="D136" s="18">
        <v>1890</v>
      </c>
      <c r="E136" s="37">
        <v>0.69940778943303994</v>
      </c>
      <c r="F136" s="18">
        <v>1890</v>
      </c>
      <c r="G136" s="37">
        <v>0.6551058730813889</v>
      </c>
      <c r="H136" s="18">
        <v>1890</v>
      </c>
    </row>
    <row r="137" spans="1:8" x14ac:dyDescent="0.25">
      <c r="A137" s="37">
        <v>0.73946487723560195</v>
      </c>
      <c r="B137" s="18">
        <v>1900</v>
      </c>
      <c r="C137" s="37">
        <v>0.73980538860273692</v>
      </c>
      <c r="D137" s="18">
        <v>1900</v>
      </c>
      <c r="E137" s="37">
        <v>0.69989814744615397</v>
      </c>
      <c r="F137" s="18">
        <v>1900</v>
      </c>
      <c r="G137" s="37">
        <v>0.655610723729943</v>
      </c>
      <c r="H137" s="18">
        <v>1900</v>
      </c>
    </row>
    <row r="138" spans="1:8" x14ac:dyDescent="0.25">
      <c r="A138" s="37">
        <v>0.73993227363028102</v>
      </c>
      <c r="B138" s="18">
        <v>1910</v>
      </c>
      <c r="C138" s="37">
        <v>0.74027285484201699</v>
      </c>
      <c r="D138" s="18">
        <v>1910</v>
      </c>
      <c r="E138" s="37">
        <v>0.70038619664189794</v>
      </c>
      <c r="F138" s="18">
        <v>1910</v>
      </c>
      <c r="G138" s="37">
        <v>0.65611321232632303</v>
      </c>
      <c r="H138" s="18">
        <v>1910</v>
      </c>
    </row>
    <row r="139" spans="1:8" x14ac:dyDescent="0.25">
      <c r="A139" s="37">
        <v>0.74039754191745999</v>
      </c>
      <c r="B139" s="18">
        <v>1920</v>
      </c>
      <c r="C139" s="37">
        <v>0.74073819016844988</v>
      </c>
      <c r="D139" s="18">
        <v>1920</v>
      </c>
      <c r="E139" s="37">
        <v>0.70087195676703407</v>
      </c>
      <c r="F139" s="18">
        <v>1920</v>
      </c>
      <c r="G139" s="37">
        <v>0.65661335900972206</v>
      </c>
      <c r="H139" s="18">
        <v>1920</v>
      </c>
    </row>
    <row r="140" spans="1:8" x14ac:dyDescent="0.25">
      <c r="A140" s="37">
        <v>0.74086069965019707</v>
      </c>
      <c r="B140" s="18">
        <v>1930</v>
      </c>
      <c r="C140" s="37">
        <v>0.74120141218868896</v>
      </c>
      <c r="D140" s="18">
        <v>1930</v>
      </c>
      <c r="E140" s="37">
        <v>0.70135544730019905</v>
      </c>
      <c r="F140" s="18">
        <v>1930</v>
      </c>
      <c r="G140" s="37">
        <v>0.65711118364649712</v>
      </c>
      <c r="H140" s="18">
        <v>1930</v>
      </c>
    </row>
    <row r="141" spans="1:8" x14ac:dyDescent="0.25">
      <c r="A141" s="37">
        <v>0.74132176414970008</v>
      </c>
      <c r="B141" s="18">
        <v>1940</v>
      </c>
      <c r="C141" s="37">
        <v>0.74166253827654993</v>
      </c>
      <c r="D141" s="18">
        <v>1940</v>
      </c>
      <c r="E141" s="37">
        <v>0.70183668745586603</v>
      </c>
      <c r="F141" s="18">
        <v>1940</v>
      </c>
      <c r="G141" s="37">
        <v>0.65760670583426206</v>
      </c>
      <c r="H141" s="18">
        <v>1940</v>
      </c>
    </row>
    <row r="142" spans="1:8" x14ac:dyDescent="0.25">
      <c r="A142" s="37">
        <v>0.74178075250839404</v>
      </c>
      <c r="B142" s="18">
        <v>1950</v>
      </c>
      <c r="C142" s="37">
        <v>0.74212158557615193</v>
      </c>
      <c r="D142" s="18">
        <v>1950</v>
      </c>
      <c r="E142" s="37">
        <v>0.70231569618815004</v>
      </c>
      <c r="F142" s="18">
        <v>1950</v>
      </c>
      <c r="G142" s="37">
        <v>0.6580999449058299</v>
      </c>
      <c r="H142" s="18">
        <v>1950</v>
      </c>
    </row>
    <row r="143" spans="1:8" x14ac:dyDescent="0.25">
      <c r="A143" s="37">
        <v>0.74223768159304304</v>
      </c>
      <c r="B143" s="18">
        <v>1960</v>
      </c>
      <c r="C143" s="37">
        <v>0.74257857100503299</v>
      </c>
      <c r="D143" s="18">
        <v>1960</v>
      </c>
      <c r="E143" s="37">
        <v>0.70279249219460194</v>
      </c>
      <c r="F143" s="18">
        <v>1960</v>
      </c>
      <c r="G143" s="37">
        <v>0.65859091993308394</v>
      </c>
      <c r="H143" s="18">
        <v>1960</v>
      </c>
    </row>
    <row r="144" spans="1:8" x14ac:dyDescent="0.25">
      <c r="A144" s="37">
        <v>0.74269256804776107</v>
      </c>
      <c r="B144" s="18">
        <v>1970</v>
      </c>
      <c r="C144" s="37">
        <v>0.74303351125714201</v>
      </c>
      <c r="D144" s="18">
        <v>1970</v>
      </c>
      <c r="E144" s="37">
        <v>0.70326709391988007</v>
      </c>
      <c r="F144" s="18">
        <v>1970</v>
      </c>
      <c r="G144" s="37">
        <v>0.65907964973077393</v>
      </c>
      <c r="H144" s="18">
        <v>1970</v>
      </c>
    </row>
    <row r="145" spans="1:8" x14ac:dyDescent="0.25">
      <c r="A145" s="37">
        <v>0.74314542829696295</v>
      </c>
      <c r="B145" s="18">
        <v>1980</v>
      </c>
      <c r="C145" s="37">
        <v>0.74348642280584898</v>
      </c>
      <c r="D145" s="18">
        <v>1980</v>
      </c>
      <c r="E145" s="37">
        <v>0.70373951955938596</v>
      </c>
      <c r="F145" s="18">
        <v>1980</v>
      </c>
      <c r="G145" s="37">
        <v>0.65956615286022202</v>
      </c>
      <c r="H145" s="18">
        <v>1980</v>
      </c>
    </row>
    <row r="146" spans="1:8" x14ac:dyDescent="0.25">
      <c r="A146" s="37">
        <v>0.74359627854825405</v>
      </c>
      <c r="B146" s="18">
        <v>1990</v>
      </c>
      <c r="C146" s="37">
        <v>0.74393732190684903</v>
      </c>
      <c r="D146" s="18">
        <v>1990</v>
      </c>
      <c r="E146" s="37">
        <v>0.70420978706274795</v>
      </c>
      <c r="F146" s="18">
        <v>1990</v>
      </c>
      <c r="G146" s="37">
        <v>0.66005044763299192</v>
      </c>
      <c r="H146" s="18">
        <v>1990</v>
      </c>
    </row>
    <row r="147" spans="1:8" x14ac:dyDescent="0.25">
      <c r="A147" s="37">
        <v>0.74404513479527912</v>
      </c>
      <c r="B147" s="18">
        <v>2000</v>
      </c>
      <c r="C147" s="37">
        <v>0.7443862246010281</v>
      </c>
      <c r="D147" s="18">
        <v>2000</v>
      </c>
      <c r="E147" s="37">
        <v>0.70467791413736802</v>
      </c>
      <c r="F147" s="18">
        <v>2000</v>
      </c>
      <c r="G147" s="37">
        <v>0.66053255211441197</v>
      </c>
      <c r="H147" s="18">
        <v>2000</v>
      </c>
    </row>
    <row r="148" spans="1:8" x14ac:dyDescent="0.25">
      <c r="A148" s="19"/>
      <c r="B148" s="18"/>
      <c r="C148" s="18"/>
      <c r="D148" s="18"/>
      <c r="E148" s="18"/>
      <c r="F148" s="18"/>
      <c r="G148" s="18"/>
    </row>
    <row r="149" spans="1:8" x14ac:dyDescent="0.25">
      <c r="A149" s="19"/>
      <c r="B149" s="18"/>
      <c r="C149" s="18"/>
      <c r="D149" s="18"/>
      <c r="E149" s="18"/>
      <c r="F149" s="18"/>
      <c r="G149" s="18"/>
    </row>
    <row r="150" spans="1:8" x14ac:dyDescent="0.25">
      <c r="A150" s="19"/>
      <c r="B150" s="18"/>
      <c r="C150" s="18"/>
      <c r="D150" s="18"/>
      <c r="E150" s="18"/>
      <c r="F150" s="18"/>
      <c r="G150" s="18"/>
    </row>
    <row r="151" spans="1:8" x14ac:dyDescent="0.25">
      <c r="A151" s="19"/>
      <c r="B151" s="18"/>
      <c r="C151" s="18"/>
      <c r="D151" s="18"/>
      <c r="E151" s="18"/>
      <c r="F151" s="18"/>
      <c r="G151" s="18"/>
    </row>
    <row r="152" spans="1:8" x14ac:dyDescent="0.25">
      <c r="A152" s="19"/>
      <c r="B152" s="18"/>
      <c r="C152" s="18"/>
      <c r="D152" s="18"/>
      <c r="E152" s="18"/>
      <c r="F152" s="18"/>
      <c r="G152" s="18"/>
    </row>
    <row r="153" spans="1:8" x14ac:dyDescent="0.25">
      <c r="A153" s="19"/>
      <c r="B153" s="18"/>
      <c r="C153" s="18"/>
      <c r="D153" s="18"/>
      <c r="E153" s="18"/>
      <c r="F153" s="18"/>
      <c r="G153" s="18"/>
    </row>
    <row r="154" spans="1:8" x14ac:dyDescent="0.25">
      <c r="A154" s="19"/>
      <c r="B154" s="18"/>
      <c r="C154" s="18"/>
      <c r="D154" s="18"/>
      <c r="E154" s="18"/>
      <c r="F154" s="18"/>
      <c r="G154" s="18"/>
    </row>
    <row r="155" spans="1:8" x14ac:dyDescent="0.25">
      <c r="A155" s="19"/>
      <c r="B155" s="18"/>
      <c r="C155" s="18"/>
      <c r="D155" s="18"/>
      <c r="E155" s="18"/>
      <c r="F155" s="18"/>
      <c r="G155" s="18"/>
    </row>
    <row r="156" spans="1:8" x14ac:dyDescent="0.25">
      <c r="A156" s="19"/>
      <c r="B156" s="18"/>
      <c r="C156" s="18"/>
      <c r="D156" s="18"/>
      <c r="E156" s="18"/>
      <c r="F156" s="18"/>
      <c r="G156" s="18"/>
    </row>
    <row r="157" spans="1:8" x14ac:dyDescent="0.25">
      <c r="A157" s="19"/>
      <c r="B157" s="18"/>
      <c r="C157" s="18"/>
      <c r="D157" s="18"/>
      <c r="E157" s="18"/>
      <c r="F157" s="18"/>
      <c r="G157" s="18"/>
    </row>
    <row r="158" spans="1:8" x14ac:dyDescent="0.25">
      <c r="A158" s="19"/>
      <c r="B158" s="18"/>
      <c r="C158" s="18"/>
      <c r="D158" s="18"/>
      <c r="E158" s="18"/>
      <c r="F158" s="18"/>
      <c r="G158" s="18"/>
    </row>
    <row r="159" spans="1:8" x14ac:dyDescent="0.25">
      <c r="A159" s="19"/>
      <c r="B159" s="18"/>
      <c r="C159" s="18"/>
      <c r="D159" s="18"/>
      <c r="E159" s="18"/>
      <c r="F159" s="18"/>
      <c r="G159" s="18"/>
    </row>
    <row r="160" spans="1:8" x14ac:dyDescent="0.25">
      <c r="A160" s="19"/>
      <c r="B160" s="18"/>
      <c r="C160" s="18"/>
      <c r="D160" s="18"/>
      <c r="E160" s="18"/>
      <c r="F160" s="18"/>
      <c r="G160" s="18"/>
    </row>
    <row r="161" spans="1:7" x14ac:dyDescent="0.25">
      <c r="A161" s="19"/>
      <c r="B161" s="18"/>
      <c r="C161" s="18"/>
      <c r="D161" s="18"/>
      <c r="E161" s="18"/>
      <c r="F161" s="18"/>
      <c r="G161" s="18"/>
    </row>
    <row r="162" spans="1:7" x14ac:dyDescent="0.25">
      <c r="A162" s="19"/>
      <c r="B162" s="18"/>
      <c r="C162" s="18"/>
      <c r="D162" s="18"/>
      <c r="E162" s="18"/>
      <c r="F162" s="18"/>
      <c r="G162" s="18"/>
    </row>
    <row r="163" spans="1:7" x14ac:dyDescent="0.25">
      <c r="A163" s="19"/>
      <c r="B163" s="18"/>
      <c r="C163" s="18"/>
      <c r="D163" s="18"/>
      <c r="E163" s="18"/>
      <c r="F163" s="18"/>
      <c r="G163" s="18"/>
    </row>
    <row r="164" spans="1:7" x14ac:dyDescent="0.25">
      <c r="A164" s="19"/>
      <c r="B164" s="18"/>
      <c r="C164" s="18"/>
      <c r="D164" s="18"/>
      <c r="E164" s="18"/>
      <c r="F164" s="18"/>
      <c r="G164" s="18"/>
    </row>
    <row r="165" spans="1:7" x14ac:dyDescent="0.25">
      <c r="A165" s="19"/>
      <c r="B165" s="18"/>
      <c r="C165" s="18"/>
      <c r="D165" s="18"/>
      <c r="E165" s="18"/>
      <c r="F165" s="18"/>
      <c r="G165" s="18"/>
    </row>
    <row r="166" spans="1:7" x14ac:dyDescent="0.25">
      <c r="A166" s="19"/>
      <c r="B166" s="18"/>
      <c r="C166" s="18"/>
      <c r="D166" s="18"/>
      <c r="E166" s="18"/>
      <c r="F166" s="18"/>
      <c r="G166" s="18"/>
    </row>
    <row r="167" spans="1:7" x14ac:dyDescent="0.25">
      <c r="A167" s="19"/>
      <c r="B167" s="18"/>
      <c r="C167" s="18"/>
      <c r="D167" s="18"/>
      <c r="E167" s="18"/>
      <c r="F167" s="18"/>
      <c r="G167" s="18"/>
    </row>
    <row r="168" spans="1:7" x14ac:dyDescent="0.25">
      <c r="A168" s="19"/>
      <c r="B168" s="18"/>
      <c r="C168" s="18"/>
      <c r="D168" s="18"/>
      <c r="E168" s="18"/>
      <c r="F168" s="18"/>
      <c r="G168" s="18"/>
    </row>
    <row r="169" spans="1:7" x14ac:dyDescent="0.25">
      <c r="A169" s="19"/>
      <c r="B169" s="18"/>
      <c r="C169" s="18"/>
      <c r="D169" s="18"/>
      <c r="E169" s="18"/>
      <c r="F169" s="18"/>
      <c r="G169" s="18"/>
    </row>
    <row r="170" spans="1:7" x14ac:dyDescent="0.25">
      <c r="A170" s="19"/>
      <c r="B170" s="18"/>
      <c r="C170" s="18"/>
      <c r="D170" s="18"/>
      <c r="E170" s="18"/>
      <c r="F170" s="18"/>
      <c r="G170" s="18"/>
    </row>
    <row r="171" spans="1:7" x14ac:dyDescent="0.25">
      <c r="A171" s="19"/>
      <c r="B171" s="18"/>
      <c r="C171" s="18"/>
      <c r="D171" s="18"/>
      <c r="E171" s="18"/>
      <c r="F171" s="18"/>
      <c r="G171" s="18"/>
    </row>
    <row r="172" spans="1:7" x14ac:dyDescent="0.25">
      <c r="A172" s="19"/>
      <c r="B172" s="18"/>
      <c r="C172" s="18"/>
      <c r="D172" s="18"/>
      <c r="E172" s="18"/>
      <c r="F172" s="18"/>
      <c r="G172" s="18"/>
    </row>
    <row r="173" spans="1:7" x14ac:dyDescent="0.25">
      <c r="A173" s="19"/>
      <c r="B173" s="18"/>
      <c r="C173" s="18"/>
      <c r="D173" s="18"/>
      <c r="E173" s="18"/>
      <c r="F173" s="18"/>
      <c r="G173" s="18"/>
    </row>
    <row r="174" spans="1:7" x14ac:dyDescent="0.25">
      <c r="A174" s="19"/>
      <c r="B174" s="18"/>
      <c r="C174" s="18"/>
      <c r="D174" s="18"/>
      <c r="E174" s="18"/>
      <c r="F174" s="18"/>
      <c r="G174" s="18"/>
    </row>
    <row r="175" spans="1:7" x14ac:dyDescent="0.25">
      <c r="A175" s="19"/>
      <c r="B175" s="18"/>
      <c r="C175" s="18"/>
      <c r="D175" s="18"/>
      <c r="E175" s="18"/>
      <c r="F175" s="18"/>
      <c r="G175" s="18"/>
    </row>
    <row r="176" spans="1:7" x14ac:dyDescent="0.25">
      <c r="A176" s="19"/>
      <c r="B176" s="18"/>
      <c r="C176" s="18"/>
      <c r="D176" s="18"/>
      <c r="E176" s="18"/>
      <c r="F176" s="18"/>
      <c r="G176" s="18"/>
    </row>
    <row r="177" spans="1:7" x14ac:dyDescent="0.25">
      <c r="A177" s="19"/>
      <c r="B177" s="18"/>
      <c r="C177" s="18"/>
      <c r="D177" s="18"/>
      <c r="E177" s="18"/>
      <c r="F177" s="18"/>
      <c r="G177" s="18"/>
    </row>
    <row r="178" spans="1:7" x14ac:dyDescent="0.25">
      <c r="A178" s="19"/>
      <c r="B178" s="18"/>
      <c r="C178" s="18"/>
      <c r="D178" s="18"/>
      <c r="E178" s="18"/>
      <c r="F178" s="18"/>
      <c r="G178" s="18"/>
    </row>
    <row r="179" spans="1:7" x14ac:dyDescent="0.25">
      <c r="A179" s="19"/>
      <c r="B179" s="18"/>
      <c r="C179" s="18"/>
      <c r="D179" s="18"/>
      <c r="E179" s="18"/>
      <c r="F179" s="18"/>
      <c r="G179" s="18"/>
    </row>
    <row r="180" spans="1:7" x14ac:dyDescent="0.25">
      <c r="A180" s="19"/>
      <c r="B180" s="18"/>
      <c r="C180" s="18"/>
      <c r="D180" s="18"/>
      <c r="E180" s="18"/>
      <c r="F180" s="18"/>
      <c r="G180" s="18"/>
    </row>
    <row r="181" spans="1:7" x14ac:dyDescent="0.25">
      <c r="A181" s="19"/>
      <c r="B181" s="18"/>
      <c r="C181" s="18"/>
      <c r="D181" s="18"/>
      <c r="E181" s="18"/>
      <c r="F181" s="18"/>
      <c r="G181" s="18"/>
    </row>
    <row r="182" spans="1:7" x14ac:dyDescent="0.25">
      <c r="A182" s="19"/>
      <c r="B182" s="18"/>
      <c r="C182" s="18"/>
      <c r="D182" s="18"/>
      <c r="E182" s="18"/>
      <c r="F182" s="18"/>
      <c r="G182" s="18"/>
    </row>
    <row r="183" spans="1:7" x14ac:dyDescent="0.25">
      <c r="A183" s="19"/>
      <c r="B183" s="18"/>
      <c r="C183" s="18"/>
      <c r="D183" s="18"/>
      <c r="E183" s="18"/>
      <c r="F183" s="18"/>
      <c r="G183" s="18"/>
    </row>
    <row r="184" spans="1:7" x14ac:dyDescent="0.25">
      <c r="A184" s="19"/>
      <c r="B184" s="18"/>
      <c r="C184" s="18"/>
      <c r="D184" s="18"/>
      <c r="E184" s="18"/>
      <c r="F184" s="18"/>
      <c r="G184" s="18"/>
    </row>
    <row r="185" spans="1:7" x14ac:dyDescent="0.25">
      <c r="A185" s="19"/>
      <c r="B185" s="18"/>
      <c r="C185" s="18"/>
      <c r="D185" s="18"/>
      <c r="E185" s="18"/>
      <c r="F185" s="18"/>
      <c r="G185" s="18"/>
    </row>
    <row r="186" spans="1:7" x14ac:dyDescent="0.25">
      <c r="A186" s="19"/>
      <c r="B186" s="18"/>
      <c r="C186" s="18"/>
      <c r="D186" s="18"/>
      <c r="E186" s="18"/>
      <c r="F186" s="18"/>
      <c r="G186" s="18"/>
    </row>
    <row r="187" spans="1:7" x14ac:dyDescent="0.25">
      <c r="A187" s="19"/>
      <c r="B187" s="18"/>
      <c r="C187" s="18"/>
      <c r="D187" s="18"/>
      <c r="E187" s="18"/>
      <c r="F187" s="18"/>
      <c r="G187" s="18"/>
    </row>
    <row r="188" spans="1:7" x14ac:dyDescent="0.25">
      <c r="A188" s="19"/>
      <c r="B188" s="18"/>
      <c r="C188" s="18"/>
      <c r="D188" s="18"/>
      <c r="E188" s="18"/>
      <c r="F188" s="18"/>
      <c r="G188" s="18"/>
    </row>
    <row r="189" spans="1:7" x14ac:dyDescent="0.25">
      <c r="A189" s="19"/>
      <c r="B189" s="18"/>
      <c r="C189" s="18"/>
      <c r="D189" s="18"/>
      <c r="E189" s="18"/>
      <c r="F189" s="18"/>
      <c r="G189" s="18"/>
    </row>
    <row r="190" spans="1:7" x14ac:dyDescent="0.25">
      <c r="A190" s="19"/>
      <c r="B190" s="18"/>
      <c r="C190" s="18"/>
      <c r="D190" s="18"/>
      <c r="E190" s="18"/>
      <c r="F190" s="18"/>
      <c r="G190" s="18"/>
    </row>
    <row r="191" spans="1:7" x14ac:dyDescent="0.25">
      <c r="A191" s="19"/>
      <c r="B191" s="18"/>
      <c r="C191" s="18"/>
      <c r="D191" s="18"/>
      <c r="E191" s="18"/>
      <c r="F191" s="18"/>
      <c r="G191" s="18"/>
    </row>
    <row r="192" spans="1:7" x14ac:dyDescent="0.25">
      <c r="A192" s="19"/>
      <c r="B192" s="18"/>
      <c r="C192" s="18"/>
      <c r="D192" s="18"/>
      <c r="E192" s="18"/>
      <c r="F192" s="18"/>
      <c r="G192" s="18"/>
    </row>
    <row r="193" spans="1:7" x14ac:dyDescent="0.25">
      <c r="A193" s="19"/>
      <c r="B193" s="18"/>
      <c r="C193" s="18"/>
      <c r="D193" s="18"/>
      <c r="E193" s="18"/>
      <c r="F193" s="18"/>
      <c r="G193" s="18"/>
    </row>
    <row r="194" spans="1:7" x14ac:dyDescent="0.25">
      <c r="A194" s="19"/>
      <c r="B194" s="18"/>
      <c r="C194" s="18"/>
      <c r="D194" s="18"/>
      <c r="E194" s="18"/>
      <c r="F194" s="18"/>
      <c r="G194" s="18"/>
    </row>
    <row r="195" spans="1:7" x14ac:dyDescent="0.25">
      <c r="A195" s="19"/>
      <c r="B195" s="18"/>
      <c r="C195" s="18"/>
      <c r="D195" s="18"/>
      <c r="E195" s="18"/>
      <c r="F195" s="18"/>
      <c r="G195" s="18"/>
    </row>
    <row r="196" spans="1:7" x14ac:dyDescent="0.25">
      <c r="A196" s="19"/>
      <c r="B196" s="18"/>
      <c r="C196" s="18"/>
      <c r="D196" s="18"/>
      <c r="E196" s="18"/>
      <c r="F196" s="18"/>
      <c r="G196" s="18"/>
    </row>
    <row r="197" spans="1:7" x14ac:dyDescent="0.25">
      <c r="A197" s="19"/>
      <c r="B197" s="18"/>
      <c r="C197" s="18"/>
      <c r="D197" s="18"/>
      <c r="E197" s="18"/>
      <c r="F197" s="18"/>
      <c r="G197" s="18"/>
    </row>
    <row r="198" spans="1:7" x14ac:dyDescent="0.25">
      <c r="A198" s="19"/>
      <c r="B198" s="18"/>
      <c r="C198" s="18"/>
      <c r="D198" s="18"/>
      <c r="E198" s="18"/>
      <c r="F198" s="18"/>
      <c r="G198" s="18"/>
    </row>
    <row r="199" spans="1:7" x14ac:dyDescent="0.25">
      <c r="A199" s="19"/>
      <c r="B199" s="18"/>
      <c r="C199" s="18"/>
      <c r="D199" s="18"/>
      <c r="E199" s="18"/>
      <c r="F199" s="18"/>
      <c r="G199" s="18"/>
    </row>
    <row r="200" spans="1:7" x14ac:dyDescent="0.25">
      <c r="A200" s="19"/>
      <c r="B200" s="18"/>
      <c r="C200" s="18"/>
      <c r="D200" s="18"/>
      <c r="E200" s="18"/>
      <c r="F200" s="18"/>
      <c r="G200" s="18"/>
    </row>
    <row r="201" spans="1:7" x14ac:dyDescent="0.25">
      <c r="A201" s="19"/>
      <c r="B201" s="18"/>
      <c r="C201" s="18"/>
      <c r="D201" s="18"/>
      <c r="E201" s="18"/>
      <c r="F201" s="18"/>
      <c r="G201" s="1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01"/>
  <sheetViews>
    <sheetView topLeftCell="M14" zoomScaleNormal="100" workbookViewId="0">
      <selection activeCell="F35" sqref="F35"/>
    </sheetView>
  </sheetViews>
  <sheetFormatPr defaultColWidth="8.88671875" defaultRowHeight="13.8" x14ac:dyDescent="0.25"/>
  <cols>
    <col min="1" max="1" width="17" style="14" bestFit="1" customWidth="1"/>
    <col min="2" max="2" width="19" style="14" bestFit="1" customWidth="1"/>
    <col min="3" max="3" width="18.6640625" style="14" customWidth="1"/>
    <col min="4" max="4" width="18.88671875" style="14" customWidth="1"/>
    <col min="5" max="5" width="15.88671875" style="14" customWidth="1"/>
    <col min="6" max="6" width="15.33203125" style="14" customWidth="1"/>
    <col min="7" max="7" width="12.33203125" style="14" customWidth="1"/>
    <col min="8" max="16384" width="8.88671875" style="14"/>
  </cols>
  <sheetData>
    <row r="1" spans="1:62" s="11" customFormat="1" ht="37.200000000000003" customHeight="1" x14ac:dyDescent="0.2">
      <c r="A1" s="23" t="s">
        <v>116</v>
      </c>
      <c r="B1" s="10" t="s">
        <v>100</v>
      </c>
    </row>
    <row r="2" spans="1:62" s="11" customFormat="1" ht="32.4" customHeight="1" x14ac:dyDescent="0.2">
      <c r="A2" s="66" t="s">
        <v>113</v>
      </c>
    </row>
    <row r="3" spans="1:62" ht="14.25" x14ac:dyDescent="0.2">
      <c r="A3" s="12"/>
      <c r="B3" s="13"/>
      <c r="C3" s="13"/>
      <c r="D3" s="13"/>
      <c r="AT3" s="14" t="s">
        <v>16</v>
      </c>
      <c r="AZ3" s="14" t="s">
        <v>17</v>
      </c>
    </row>
    <row r="4" spans="1:62" x14ac:dyDescent="0.25">
      <c r="A4" s="15"/>
      <c r="B4" s="24" t="s">
        <v>54</v>
      </c>
      <c r="C4" s="24" t="s">
        <v>55</v>
      </c>
      <c r="D4" s="16"/>
      <c r="E4" s="16"/>
      <c r="F4" s="24" t="s">
        <v>56</v>
      </c>
      <c r="G4" s="17"/>
      <c r="AT4" s="14" t="s">
        <v>19</v>
      </c>
      <c r="AZ4" s="14" t="s">
        <v>20</v>
      </c>
    </row>
    <row r="5" spans="1:62" ht="14.25" x14ac:dyDescent="0.2">
      <c r="A5" s="19">
        <v>2000</v>
      </c>
      <c r="B5" s="18">
        <f>AE7/BD7*1000000</f>
        <v>140944.53608649012</v>
      </c>
      <c r="C5" s="18">
        <f>B5</f>
        <v>140944.53608649012</v>
      </c>
      <c r="D5" s="18">
        <v>0</v>
      </c>
      <c r="E5" s="18">
        <f>C5</f>
        <v>140944.53608649012</v>
      </c>
      <c r="F5" s="18">
        <f>B5</f>
        <v>140944.53608649012</v>
      </c>
      <c r="G5" s="18">
        <f>E5</f>
        <v>140944.53608649012</v>
      </c>
    </row>
    <row r="6" spans="1:62" ht="14.25" x14ac:dyDescent="0.2">
      <c r="A6" s="19">
        <v>2001</v>
      </c>
      <c r="B6" s="18">
        <f t="shared" ref="B6:B30" si="0">AE8/BD8*1000000</f>
        <v>140761.23254104523</v>
      </c>
      <c r="C6" s="18">
        <f t="shared" ref="C6:C27" si="1">B6</f>
        <v>140761.23254104523</v>
      </c>
      <c r="D6" s="18">
        <v>0</v>
      </c>
      <c r="E6" s="18">
        <f t="shared" ref="E6:E35" si="2">B6</f>
        <v>140761.23254104523</v>
      </c>
      <c r="F6" s="18">
        <f t="shared" ref="F6:F27" si="3">B6</f>
        <v>140761.23254104523</v>
      </c>
      <c r="G6" s="18">
        <f t="shared" ref="G6:G35" si="4">E6</f>
        <v>140761.23254104523</v>
      </c>
      <c r="AD6" s="14" t="s">
        <v>21</v>
      </c>
      <c r="AE6" s="14" t="s">
        <v>22</v>
      </c>
      <c r="AF6" s="14" t="s">
        <v>23</v>
      </c>
      <c r="AT6" s="14" t="s">
        <v>24</v>
      </c>
      <c r="AU6" s="14" t="s">
        <v>25</v>
      </c>
      <c r="AZ6" s="14" t="s">
        <v>24</v>
      </c>
      <c r="BA6" s="14" t="s">
        <v>25</v>
      </c>
      <c r="BB6" s="14" t="s">
        <v>26</v>
      </c>
      <c r="BH6" s="14" t="s">
        <v>27</v>
      </c>
      <c r="BI6" s="14" t="s">
        <v>27</v>
      </c>
      <c r="BJ6" s="14" t="s">
        <v>27</v>
      </c>
    </row>
    <row r="7" spans="1:62" ht="14.25" x14ac:dyDescent="0.2">
      <c r="A7" s="19">
        <v>2002</v>
      </c>
      <c r="B7" s="18">
        <f t="shared" si="0"/>
        <v>142341.08867292837</v>
      </c>
      <c r="C7" s="18">
        <f t="shared" si="1"/>
        <v>142341.08867292837</v>
      </c>
      <c r="D7" s="18">
        <v>0</v>
      </c>
      <c r="E7" s="18">
        <f t="shared" si="2"/>
        <v>142341.08867292837</v>
      </c>
      <c r="F7" s="18">
        <f t="shared" si="3"/>
        <v>142341.08867292837</v>
      </c>
      <c r="G7" s="18">
        <f t="shared" si="4"/>
        <v>142341.08867292837</v>
      </c>
      <c r="AC7" s="14">
        <v>2000</v>
      </c>
      <c r="AD7" s="14">
        <v>752589.7</v>
      </c>
      <c r="AE7" s="14">
        <f>AD7/1000</f>
        <v>752.58969999999999</v>
      </c>
      <c r="AT7" s="14">
        <v>2013</v>
      </c>
      <c r="AU7" s="14">
        <v>926.61915999999997</v>
      </c>
      <c r="AZ7" s="14">
        <v>2013</v>
      </c>
      <c r="BA7" s="14">
        <v>5643.1390000000001</v>
      </c>
      <c r="BB7" s="14">
        <v>5643.1390000000001</v>
      </c>
      <c r="BC7" s="14">
        <v>2000</v>
      </c>
      <c r="BD7" s="14">
        <v>5339.616</v>
      </c>
      <c r="BH7" s="14">
        <v>1036.6161303341801</v>
      </c>
      <c r="BI7" s="14">
        <v>1272.83827395653</v>
      </c>
      <c r="BJ7" s="14">
        <v>1260.9650409352701</v>
      </c>
    </row>
    <row r="8" spans="1:62" ht="14.25" x14ac:dyDescent="0.2">
      <c r="A8" s="19">
        <v>2003</v>
      </c>
      <c r="B8" s="18">
        <f t="shared" si="0"/>
        <v>143848.44209989902</v>
      </c>
      <c r="C8" s="18">
        <f t="shared" si="1"/>
        <v>143848.44209989902</v>
      </c>
      <c r="D8" s="18">
        <v>0</v>
      </c>
      <c r="E8" s="18">
        <f t="shared" si="2"/>
        <v>143848.44209989902</v>
      </c>
      <c r="F8" s="18">
        <f t="shared" si="3"/>
        <v>143848.44209989902</v>
      </c>
      <c r="G8" s="18">
        <f t="shared" si="4"/>
        <v>143848.44209989902</v>
      </c>
      <c r="AC8" s="14">
        <v>2001</v>
      </c>
      <c r="AD8" s="14">
        <v>754308.9</v>
      </c>
      <c r="AE8" s="14">
        <f t="shared" ref="AE8:AE32" si="5">AD8/1000</f>
        <v>754.30889999999999</v>
      </c>
      <c r="AT8" s="14">
        <v>2014</v>
      </c>
      <c r="AU8" s="14">
        <v>926.61915999999997</v>
      </c>
      <c r="AZ8" s="14">
        <v>2014</v>
      </c>
      <c r="BA8" s="14">
        <v>5643.1390000000001</v>
      </c>
      <c r="BB8" s="14">
        <v>5643.1390000000001</v>
      </c>
      <c r="BC8" s="14">
        <v>2001</v>
      </c>
      <c r="BD8" s="14">
        <v>5358.7830000000004</v>
      </c>
      <c r="BI8" s="14">
        <f>BI7/BH7-1</f>
        <v>0.22787812837351629</v>
      </c>
      <c r="BJ8" s="26">
        <f>BJ7/BI7-1</f>
        <v>-9.3281552450121819E-3</v>
      </c>
    </row>
    <row r="9" spans="1:62" ht="14.25" x14ac:dyDescent="0.2">
      <c r="A9" s="19">
        <v>2004</v>
      </c>
      <c r="B9" s="18">
        <f t="shared" si="0"/>
        <v>150144.88328987436</v>
      </c>
      <c r="C9" s="18">
        <f t="shared" si="1"/>
        <v>150144.88328987436</v>
      </c>
      <c r="D9" s="18">
        <v>0</v>
      </c>
      <c r="E9" s="18">
        <f t="shared" si="2"/>
        <v>150144.88328987436</v>
      </c>
      <c r="F9" s="18">
        <f t="shared" si="3"/>
        <v>150144.88328987436</v>
      </c>
      <c r="G9" s="18">
        <f t="shared" si="4"/>
        <v>150144.88328987436</v>
      </c>
      <c r="AC9" s="14">
        <v>2002</v>
      </c>
      <c r="AD9" s="14">
        <v>765215.8</v>
      </c>
      <c r="AE9" s="14">
        <f t="shared" si="5"/>
        <v>765.21580000000006</v>
      </c>
      <c r="AT9" s="14">
        <v>2015</v>
      </c>
      <c r="AU9" s="14">
        <v>934.18974000000003</v>
      </c>
      <c r="AZ9" s="14">
        <v>2015</v>
      </c>
      <c r="BA9" s="14">
        <v>5683.1165000000001</v>
      </c>
      <c r="BB9" s="14">
        <v>5683.1165000000001</v>
      </c>
      <c r="BC9" s="14">
        <v>2002</v>
      </c>
      <c r="BD9" s="14">
        <v>5375.9305000000004</v>
      </c>
    </row>
    <row r="10" spans="1:62" ht="14.25" x14ac:dyDescent="0.2">
      <c r="A10" s="19">
        <v>2005</v>
      </c>
      <c r="B10" s="18">
        <f t="shared" si="0"/>
        <v>155269.29759428665</v>
      </c>
      <c r="C10" s="18">
        <f t="shared" si="1"/>
        <v>155269.29759428665</v>
      </c>
      <c r="D10" s="18">
        <v>0</v>
      </c>
      <c r="E10" s="18">
        <f t="shared" si="2"/>
        <v>155269.29759428665</v>
      </c>
      <c r="F10" s="18">
        <f t="shared" si="3"/>
        <v>155269.29759428665</v>
      </c>
      <c r="G10" s="18">
        <f t="shared" si="4"/>
        <v>155269.29759428665</v>
      </c>
      <c r="AC10" s="14">
        <v>2003</v>
      </c>
      <c r="AD10" s="14">
        <v>775425.6</v>
      </c>
      <c r="AE10" s="14">
        <f t="shared" si="5"/>
        <v>775.42560000000003</v>
      </c>
      <c r="AT10" s="14">
        <v>2016</v>
      </c>
      <c r="AU10" s="14">
        <v>919.39782000000002</v>
      </c>
      <c r="AZ10" s="14">
        <v>2016</v>
      </c>
      <c r="BA10" s="14">
        <v>5727.6454999999996</v>
      </c>
      <c r="BB10" s="14">
        <v>5727.6454999999996</v>
      </c>
      <c r="BC10" s="14">
        <v>2003</v>
      </c>
      <c r="BD10" s="14">
        <v>5390.5735000000004</v>
      </c>
    </row>
    <row r="11" spans="1:62" ht="14.25" x14ac:dyDescent="0.2">
      <c r="A11" s="19">
        <v>2006</v>
      </c>
      <c r="B11" s="18">
        <f t="shared" si="0"/>
        <v>159321.8216158601</v>
      </c>
      <c r="C11" s="18">
        <f t="shared" si="1"/>
        <v>159321.8216158601</v>
      </c>
      <c r="D11" s="18">
        <v>0</v>
      </c>
      <c r="E11" s="18">
        <f t="shared" si="2"/>
        <v>159321.8216158601</v>
      </c>
      <c r="F11" s="18">
        <f t="shared" si="3"/>
        <v>159321.8216158601</v>
      </c>
      <c r="G11" s="18">
        <f t="shared" si="4"/>
        <v>159321.8216158601</v>
      </c>
      <c r="AC11" s="14">
        <v>2004</v>
      </c>
      <c r="AD11" s="14">
        <v>811461.4</v>
      </c>
      <c r="AE11" s="14">
        <f t="shared" si="5"/>
        <v>811.46140000000003</v>
      </c>
      <c r="AT11" s="14">
        <v>2017</v>
      </c>
      <c r="AU11" s="14">
        <v>918.81223</v>
      </c>
      <c r="AZ11" s="14">
        <v>2017</v>
      </c>
      <c r="BA11" s="14">
        <v>5764.6255000000001</v>
      </c>
      <c r="BB11" s="14">
        <v>5764.6255000000001</v>
      </c>
      <c r="BC11" s="14">
        <v>2004</v>
      </c>
      <c r="BD11" s="14">
        <v>5404.5225</v>
      </c>
    </row>
    <row r="12" spans="1:62" ht="14.25" x14ac:dyDescent="0.2">
      <c r="A12" s="19">
        <v>2007</v>
      </c>
      <c r="B12" s="18">
        <f t="shared" si="0"/>
        <v>161422.84883787466</v>
      </c>
      <c r="C12" s="18">
        <f t="shared" si="1"/>
        <v>161422.84883787466</v>
      </c>
      <c r="D12" s="18">
        <v>0</v>
      </c>
      <c r="E12" s="18">
        <f t="shared" si="2"/>
        <v>161422.84883787466</v>
      </c>
      <c r="F12" s="18">
        <f t="shared" si="3"/>
        <v>161422.84883787466</v>
      </c>
      <c r="G12" s="18">
        <f t="shared" si="4"/>
        <v>161422.84883787466</v>
      </c>
      <c r="AC12" s="14">
        <v>2005</v>
      </c>
      <c r="AD12" s="14">
        <v>841471.4</v>
      </c>
      <c r="AE12" s="14">
        <f t="shared" si="5"/>
        <v>841.47140000000002</v>
      </c>
      <c r="AT12" s="14">
        <v>2018</v>
      </c>
      <c r="AU12" s="14">
        <v>925.50756999999999</v>
      </c>
      <c r="AZ12" s="14">
        <v>2018</v>
      </c>
      <c r="BA12" s="14">
        <v>5793.2645000000002</v>
      </c>
      <c r="BB12" s="14">
        <v>5793.2645000000002</v>
      </c>
      <c r="BC12" s="14">
        <v>2005</v>
      </c>
      <c r="BD12" s="14">
        <v>5419.4319999999998</v>
      </c>
    </row>
    <row r="13" spans="1:62" ht="14.25" x14ac:dyDescent="0.2">
      <c r="A13" s="19">
        <v>2008</v>
      </c>
      <c r="B13" s="18">
        <f t="shared" si="0"/>
        <v>161264.1461797237</v>
      </c>
      <c r="C13" s="18">
        <f t="shared" si="1"/>
        <v>161264.1461797237</v>
      </c>
      <c r="D13" s="18">
        <v>0</v>
      </c>
      <c r="E13" s="18">
        <f t="shared" si="2"/>
        <v>161264.1461797237</v>
      </c>
      <c r="F13" s="18">
        <f t="shared" si="3"/>
        <v>161264.1461797237</v>
      </c>
      <c r="G13" s="18">
        <f t="shared" si="4"/>
        <v>161264.1461797237</v>
      </c>
      <c r="AC13" s="14">
        <v>2006</v>
      </c>
      <c r="AD13" s="14">
        <v>866276</v>
      </c>
      <c r="AE13" s="14">
        <f t="shared" si="5"/>
        <v>866.27599999999995</v>
      </c>
      <c r="AT13" s="14">
        <v>2019</v>
      </c>
      <c r="AU13" s="14">
        <v>929.26594999999998</v>
      </c>
      <c r="AZ13" s="14">
        <v>2019</v>
      </c>
      <c r="BA13" s="14">
        <v>5814.0510000000004</v>
      </c>
      <c r="BB13" s="14">
        <v>5814.0510000000004</v>
      </c>
      <c r="BC13" s="14">
        <v>2006</v>
      </c>
      <c r="BD13" s="14">
        <v>5437.2714999999998</v>
      </c>
    </row>
    <row r="14" spans="1:62" ht="14.25" x14ac:dyDescent="0.2">
      <c r="A14" s="19">
        <v>2009</v>
      </c>
      <c r="B14" s="18">
        <f t="shared" si="0"/>
        <v>154898.34548367767</v>
      </c>
      <c r="C14" s="18">
        <f t="shared" si="1"/>
        <v>154898.34548367767</v>
      </c>
      <c r="D14" s="18">
        <v>0</v>
      </c>
      <c r="E14" s="18">
        <f t="shared" si="2"/>
        <v>154898.34548367767</v>
      </c>
      <c r="F14" s="18">
        <f t="shared" si="3"/>
        <v>154898.34548367767</v>
      </c>
      <c r="G14" s="18">
        <f t="shared" si="4"/>
        <v>154898.34548367767</v>
      </c>
      <c r="AC14" s="14">
        <v>2007</v>
      </c>
      <c r="AD14" s="14">
        <v>881600.8</v>
      </c>
      <c r="AE14" s="14">
        <f t="shared" si="5"/>
        <v>881.60080000000005</v>
      </c>
      <c r="AT14" s="14">
        <v>2020</v>
      </c>
      <c r="AU14" s="14">
        <v>884.04344000000003</v>
      </c>
      <c r="AZ14" s="14">
        <v>2020</v>
      </c>
      <c r="BA14" s="14">
        <v>5833.4871000000003</v>
      </c>
      <c r="BB14" s="14">
        <v>5833.4871000000003</v>
      </c>
      <c r="BC14" s="14">
        <v>2007</v>
      </c>
      <c r="BD14" s="14">
        <v>5461.4375</v>
      </c>
    </row>
    <row r="15" spans="1:62" ht="14.25" x14ac:dyDescent="0.2">
      <c r="A15" s="19">
        <v>2010</v>
      </c>
      <c r="B15" s="18">
        <f t="shared" si="0"/>
        <v>155420.21777379853</v>
      </c>
      <c r="C15" s="18">
        <f t="shared" si="1"/>
        <v>155420.21777379853</v>
      </c>
      <c r="D15" s="18">
        <v>0</v>
      </c>
      <c r="E15" s="18">
        <f t="shared" si="2"/>
        <v>155420.21777379853</v>
      </c>
      <c r="F15" s="18">
        <f t="shared" si="3"/>
        <v>155420.21777379853</v>
      </c>
      <c r="G15" s="18">
        <f t="shared" si="4"/>
        <v>155420.21777379853</v>
      </c>
      <c r="AC15" s="14">
        <v>2008</v>
      </c>
      <c r="AD15" s="14">
        <v>885924.1</v>
      </c>
      <c r="AE15" s="14">
        <f t="shared" si="5"/>
        <v>885.92409999999995</v>
      </c>
      <c r="AT15" s="14">
        <v>2021</v>
      </c>
      <c r="AU15" s="14">
        <v>897.56582000000003</v>
      </c>
      <c r="AZ15" s="14">
        <v>2021</v>
      </c>
      <c r="BA15" s="14">
        <v>5855.2398999999996</v>
      </c>
      <c r="BB15" s="14">
        <v>5855.2398999999996</v>
      </c>
      <c r="BC15" s="14">
        <v>2008</v>
      </c>
      <c r="BD15" s="14">
        <v>5493.6210000000001</v>
      </c>
    </row>
    <row r="16" spans="1:62" ht="14.25" x14ac:dyDescent="0.2">
      <c r="A16" s="19">
        <v>2011</v>
      </c>
      <c r="B16" s="18">
        <f t="shared" si="0"/>
        <v>155208.44179017885</v>
      </c>
      <c r="C16" s="18">
        <f t="shared" si="1"/>
        <v>155208.44179017885</v>
      </c>
      <c r="D16" s="18">
        <v>0</v>
      </c>
      <c r="E16" s="18">
        <f t="shared" si="2"/>
        <v>155208.44179017885</v>
      </c>
      <c r="F16" s="18">
        <f t="shared" si="3"/>
        <v>155208.44179017885</v>
      </c>
      <c r="G16" s="18">
        <f t="shared" si="4"/>
        <v>155208.44179017885</v>
      </c>
      <c r="AC16" s="14">
        <v>2009</v>
      </c>
      <c r="AD16" s="14">
        <v>855518.2</v>
      </c>
      <c r="AE16" s="14">
        <f t="shared" si="5"/>
        <v>855.51819999999998</v>
      </c>
      <c r="AT16" s="14">
        <v>2022</v>
      </c>
      <c r="AU16" s="14">
        <v>909.92079999999999</v>
      </c>
      <c r="AZ16" s="14">
        <v>2022</v>
      </c>
      <c r="BA16" s="14">
        <v>5876.4642000000003</v>
      </c>
      <c r="BB16" s="14">
        <v>5876.4642000000003</v>
      </c>
      <c r="BC16" s="14">
        <v>2009</v>
      </c>
      <c r="BD16" s="14">
        <v>5523.0945000000002</v>
      </c>
    </row>
    <row r="17" spans="1:56" ht="14.25" x14ac:dyDescent="0.2">
      <c r="A17" s="19">
        <v>2012</v>
      </c>
      <c r="B17" s="18">
        <f t="shared" si="0"/>
        <v>155417.86817732116</v>
      </c>
      <c r="C17" s="18">
        <f t="shared" si="1"/>
        <v>155417.86817732116</v>
      </c>
      <c r="D17" s="18">
        <v>0</v>
      </c>
      <c r="E17" s="18">
        <f t="shared" si="2"/>
        <v>155417.86817732116</v>
      </c>
      <c r="F17" s="18">
        <f t="shared" si="3"/>
        <v>155417.86817732116</v>
      </c>
      <c r="G17" s="18">
        <f t="shared" si="4"/>
        <v>155417.86817732116</v>
      </c>
      <c r="AC17" s="14">
        <v>2010</v>
      </c>
      <c r="AD17" s="14">
        <v>862222.1</v>
      </c>
      <c r="AE17" s="14">
        <f t="shared" si="5"/>
        <v>862.22209999999995</v>
      </c>
      <c r="AT17" s="14">
        <v>2023</v>
      </c>
      <c r="AU17" s="14">
        <v>922.89896999999996</v>
      </c>
      <c r="AZ17" s="14">
        <v>2023</v>
      </c>
      <c r="BA17" s="14">
        <v>5897.5901999999996</v>
      </c>
      <c r="BB17" s="14">
        <v>5897.5901999999996</v>
      </c>
      <c r="BC17" s="14">
        <v>2010</v>
      </c>
      <c r="BD17" s="14">
        <v>5547.683</v>
      </c>
    </row>
    <row r="18" spans="1:56" ht="14.25" x14ac:dyDescent="0.2">
      <c r="A18" s="19">
        <v>2013</v>
      </c>
      <c r="B18" s="18">
        <f t="shared" si="0"/>
        <v>155203.7277747734</v>
      </c>
      <c r="C18" s="18">
        <f t="shared" si="1"/>
        <v>155203.7277747734</v>
      </c>
      <c r="D18" s="18">
        <v>0</v>
      </c>
      <c r="E18" s="18">
        <f t="shared" si="2"/>
        <v>155203.7277747734</v>
      </c>
      <c r="F18" s="18">
        <f t="shared" si="3"/>
        <v>155203.7277747734</v>
      </c>
      <c r="G18" s="18">
        <f t="shared" si="4"/>
        <v>155203.7277747734</v>
      </c>
      <c r="AC18" s="14">
        <v>2011</v>
      </c>
      <c r="AD18" s="14">
        <v>864599.8</v>
      </c>
      <c r="AE18" s="14">
        <f t="shared" si="5"/>
        <v>864.59980000000007</v>
      </c>
      <c r="AT18" s="14">
        <v>2024</v>
      </c>
      <c r="AU18" s="14">
        <v>936.23896000000002</v>
      </c>
      <c r="AZ18" s="14">
        <v>2024</v>
      </c>
      <c r="BA18" s="14">
        <v>5918.9726000000001</v>
      </c>
      <c r="BB18" s="14">
        <v>5918.9726000000001</v>
      </c>
      <c r="BC18" s="14">
        <v>2011</v>
      </c>
      <c r="BD18" s="14">
        <v>5570.5720000000001</v>
      </c>
    </row>
    <row r="19" spans="1:56" ht="14.25" x14ac:dyDescent="0.2">
      <c r="A19" s="19">
        <v>2014</v>
      </c>
      <c r="B19" s="18">
        <f t="shared" si="0"/>
        <v>155826.11389259275</v>
      </c>
      <c r="C19" s="18">
        <f t="shared" si="1"/>
        <v>155826.11389259275</v>
      </c>
      <c r="D19" s="18">
        <v>0</v>
      </c>
      <c r="E19" s="18">
        <f t="shared" si="2"/>
        <v>155826.11389259275</v>
      </c>
      <c r="F19" s="18">
        <f t="shared" si="3"/>
        <v>155826.11389259275</v>
      </c>
      <c r="G19" s="18">
        <f t="shared" si="4"/>
        <v>155826.11389259275</v>
      </c>
      <c r="AC19" s="14">
        <v>2012</v>
      </c>
      <c r="AD19" s="14">
        <v>869030.2</v>
      </c>
      <c r="AE19" s="14">
        <f t="shared" si="5"/>
        <v>869.03019999999992</v>
      </c>
      <c r="AT19" s="14">
        <v>2025</v>
      </c>
      <c r="AU19" s="14">
        <v>935.69075999999995</v>
      </c>
      <c r="AZ19" s="14">
        <v>2025</v>
      </c>
      <c r="BA19" s="14">
        <v>5940.9727000000003</v>
      </c>
      <c r="BB19" s="14">
        <v>5940.9727000000003</v>
      </c>
      <c r="BC19" s="14">
        <v>2012</v>
      </c>
      <c r="BD19" s="14">
        <v>5591.5720000000001</v>
      </c>
    </row>
    <row r="20" spans="1:56" ht="14.25" x14ac:dyDescent="0.2">
      <c r="A20" s="19">
        <v>2015</v>
      </c>
      <c r="B20" s="18">
        <f t="shared" si="0"/>
        <v>158257.83830091514</v>
      </c>
      <c r="C20" s="18">
        <f t="shared" si="1"/>
        <v>158257.83830091514</v>
      </c>
      <c r="D20" s="18">
        <v>0</v>
      </c>
      <c r="E20" s="18">
        <f t="shared" si="2"/>
        <v>158257.83830091514</v>
      </c>
      <c r="F20" s="18">
        <f t="shared" si="3"/>
        <v>158257.83830091514</v>
      </c>
      <c r="G20" s="18">
        <f t="shared" si="4"/>
        <v>158257.83830091514</v>
      </c>
      <c r="AC20" s="14">
        <v>2013</v>
      </c>
      <c r="AD20" s="14">
        <v>871458.3</v>
      </c>
      <c r="AE20" s="14">
        <f t="shared" si="5"/>
        <v>871.45830000000001</v>
      </c>
      <c r="AT20" s="14">
        <v>2026</v>
      </c>
      <c r="AU20" s="14">
        <v>941.49365999999998</v>
      </c>
      <c r="AZ20" s="14">
        <v>2026</v>
      </c>
      <c r="BA20" s="14">
        <v>5963.6949000000004</v>
      </c>
      <c r="BB20" s="14">
        <v>5963.6949000000004</v>
      </c>
      <c r="BC20" s="14">
        <v>2013</v>
      </c>
      <c r="BD20" s="14">
        <v>5614.9314999999997</v>
      </c>
    </row>
    <row r="21" spans="1:56" ht="14.25" x14ac:dyDescent="0.2">
      <c r="A21" s="19">
        <v>2016</v>
      </c>
      <c r="B21" s="18">
        <f t="shared" si="0"/>
        <v>160831.64882742873</v>
      </c>
      <c r="C21" s="18">
        <f t="shared" si="1"/>
        <v>160831.64882742873</v>
      </c>
      <c r="D21" s="18">
        <v>0</v>
      </c>
      <c r="E21" s="18">
        <f t="shared" si="2"/>
        <v>160831.64882742873</v>
      </c>
      <c r="F21" s="18">
        <f t="shared" si="3"/>
        <v>160831.64882742873</v>
      </c>
      <c r="G21" s="18">
        <f t="shared" si="4"/>
        <v>160831.64882742873</v>
      </c>
      <c r="AC21" s="14">
        <v>2014</v>
      </c>
      <c r="AD21" s="14">
        <v>879400.7781</v>
      </c>
      <c r="AE21" s="14">
        <f t="shared" si="5"/>
        <v>879.40077810000003</v>
      </c>
      <c r="AT21" s="14">
        <v>2027</v>
      </c>
      <c r="AU21" s="14">
        <v>947.12987999999996</v>
      </c>
      <c r="AZ21" s="14">
        <v>2027</v>
      </c>
      <c r="BA21" s="14">
        <v>5986.7919000000002</v>
      </c>
      <c r="BB21" s="14">
        <v>5986.7919000000002</v>
      </c>
      <c r="BC21" s="14">
        <v>2014</v>
      </c>
      <c r="BD21" s="14">
        <v>5643.4750000000004</v>
      </c>
    </row>
    <row r="22" spans="1:56" ht="14.25" x14ac:dyDescent="0.2">
      <c r="A22" s="19">
        <v>2017</v>
      </c>
      <c r="B22" s="18">
        <f t="shared" si="0"/>
        <v>163456.83234433009</v>
      </c>
      <c r="C22" s="18">
        <f t="shared" si="1"/>
        <v>163456.83234433009</v>
      </c>
      <c r="D22" s="18">
        <v>0</v>
      </c>
      <c r="E22" s="18">
        <f t="shared" si="2"/>
        <v>163456.83234433009</v>
      </c>
      <c r="F22" s="18">
        <f t="shared" si="3"/>
        <v>163456.83234433009</v>
      </c>
      <c r="G22" s="18">
        <f t="shared" si="4"/>
        <v>163456.83234433009</v>
      </c>
      <c r="AC22" s="14">
        <v>2015</v>
      </c>
      <c r="AD22" s="14">
        <v>899455.73360000004</v>
      </c>
      <c r="AE22" s="14">
        <f t="shared" si="5"/>
        <v>899.45573360000003</v>
      </c>
      <c r="AT22" s="14">
        <v>2028</v>
      </c>
      <c r="AU22" s="14">
        <v>952.70313999999996</v>
      </c>
      <c r="AZ22" s="14">
        <v>2028</v>
      </c>
      <c r="BA22" s="14">
        <v>6009.6867000000002</v>
      </c>
      <c r="BB22" s="14">
        <v>6009.6867000000002</v>
      </c>
      <c r="BC22" s="14">
        <v>2015</v>
      </c>
      <c r="BD22" s="14">
        <v>5683.4830000000002</v>
      </c>
    </row>
    <row r="23" spans="1:56" ht="14.25" x14ac:dyDescent="0.2">
      <c r="A23" s="19">
        <v>2018</v>
      </c>
      <c r="B23" s="18">
        <f t="shared" si="0"/>
        <v>167103.57425833915</v>
      </c>
      <c r="C23" s="18">
        <f t="shared" si="1"/>
        <v>167103.57425833915</v>
      </c>
      <c r="D23" s="18">
        <v>0</v>
      </c>
      <c r="E23" s="18">
        <f t="shared" si="2"/>
        <v>167103.57425833915</v>
      </c>
      <c r="F23" s="18">
        <f t="shared" si="3"/>
        <v>167103.57425833915</v>
      </c>
      <c r="G23" s="18">
        <f t="shared" si="4"/>
        <v>167103.57425833915</v>
      </c>
      <c r="AC23" s="14">
        <v>2016</v>
      </c>
      <c r="AD23" s="14">
        <v>921245.29280000005</v>
      </c>
      <c r="AE23" s="14">
        <f t="shared" si="5"/>
        <v>921.24529280000002</v>
      </c>
      <c r="AT23" s="14">
        <v>2029</v>
      </c>
      <c r="AU23" s="14">
        <v>957.76080000000002</v>
      </c>
      <c r="AZ23" s="14">
        <v>2029</v>
      </c>
      <c r="BA23" s="14">
        <v>6031.9156999999996</v>
      </c>
      <c r="BB23" s="14">
        <v>6031.9156999999996</v>
      </c>
      <c r="BC23" s="14">
        <v>2016</v>
      </c>
      <c r="BD23" s="14">
        <v>5728.01</v>
      </c>
    </row>
    <row r="24" spans="1:56" ht="14.25" x14ac:dyDescent="0.2">
      <c r="A24" s="19">
        <v>2019</v>
      </c>
      <c r="B24" s="18">
        <f t="shared" si="0"/>
        <v>168710.83470674758</v>
      </c>
      <c r="C24" s="18">
        <f t="shared" si="1"/>
        <v>168710.83470674758</v>
      </c>
      <c r="D24" s="18">
        <v>0</v>
      </c>
      <c r="E24" s="18">
        <f t="shared" si="2"/>
        <v>168710.83470674758</v>
      </c>
      <c r="F24" s="18">
        <f t="shared" si="3"/>
        <v>168710.83470674758</v>
      </c>
      <c r="G24" s="18">
        <f t="shared" si="4"/>
        <v>168710.83470674758</v>
      </c>
      <c r="AC24" s="14">
        <v>2017</v>
      </c>
      <c r="AD24" s="14">
        <v>942325.28760000004</v>
      </c>
      <c r="AE24" s="14">
        <f t="shared" si="5"/>
        <v>942.32528760000002</v>
      </c>
      <c r="AT24" s="14">
        <v>2030</v>
      </c>
      <c r="AU24" s="14">
        <v>963.73026000000004</v>
      </c>
      <c r="AZ24" s="14">
        <v>2030</v>
      </c>
      <c r="BA24" s="14">
        <v>6053.2157999999999</v>
      </c>
      <c r="BB24" s="14">
        <v>6053.2157999999999</v>
      </c>
      <c r="BC24" s="14">
        <v>2017</v>
      </c>
      <c r="BD24" s="14">
        <v>5764.9795000000004</v>
      </c>
    </row>
    <row r="25" spans="1:56" ht="14.25" x14ac:dyDescent="0.2">
      <c r="A25" s="19">
        <v>2020</v>
      </c>
      <c r="B25" s="18">
        <f t="shared" si="0"/>
        <v>161510.42215535278</v>
      </c>
      <c r="C25" s="18">
        <f t="shared" si="1"/>
        <v>161510.42215535278</v>
      </c>
      <c r="D25" s="18">
        <v>99999999999999</v>
      </c>
      <c r="E25" s="18">
        <f t="shared" si="2"/>
        <v>161510.42215535278</v>
      </c>
      <c r="F25" s="18">
        <f t="shared" si="3"/>
        <v>161510.42215535278</v>
      </c>
      <c r="G25" s="18">
        <f t="shared" si="4"/>
        <v>161510.42215535278</v>
      </c>
      <c r="AC25" s="14">
        <v>2018</v>
      </c>
      <c r="AD25" s="14">
        <v>968137.2</v>
      </c>
      <c r="AE25" s="14">
        <f t="shared" si="5"/>
        <v>968.13720000000001</v>
      </c>
      <c r="AT25" s="14">
        <v>2031</v>
      </c>
      <c r="AU25" s="14">
        <v>969.49728000000005</v>
      </c>
      <c r="AZ25" s="14">
        <v>2031</v>
      </c>
      <c r="BA25" s="14">
        <v>6073.4984999999997</v>
      </c>
      <c r="BB25" s="14">
        <v>6073.4984999999997</v>
      </c>
      <c r="BC25" s="14">
        <v>2018</v>
      </c>
      <c r="BD25" s="14">
        <v>5793.6355000000003</v>
      </c>
    </row>
    <row r="26" spans="1:56" ht="14.25" x14ac:dyDescent="0.2">
      <c r="A26" s="19">
        <v>2021</v>
      </c>
      <c r="B26" s="18">
        <f t="shared" si="0"/>
        <v>166689.45087574099</v>
      </c>
      <c r="C26" s="18">
        <f t="shared" si="1"/>
        <v>166689.45087574099</v>
      </c>
      <c r="D26" s="18">
        <v>99999999999999</v>
      </c>
      <c r="E26" s="18">
        <f t="shared" si="2"/>
        <v>166689.45087574099</v>
      </c>
      <c r="F26" s="18">
        <f t="shared" si="3"/>
        <v>166689.45087574099</v>
      </c>
      <c r="G26" s="18">
        <f t="shared" si="4"/>
        <v>166689.45087574099</v>
      </c>
      <c r="AC26" s="14">
        <v>2019</v>
      </c>
      <c r="AD26" s="14">
        <v>981648.8</v>
      </c>
      <c r="AE26" s="14">
        <f t="shared" si="5"/>
        <v>981.64880000000005</v>
      </c>
      <c r="AH26" s="14">
        <f t="shared" ref="AH26:AH35" si="6">AH27*0.75</f>
        <v>0.32035498719982558</v>
      </c>
      <c r="AK26" s="14">
        <f t="shared" ref="AK26:AK35" si="7">AK27*0.75</f>
        <v>0.81587322707696952</v>
      </c>
      <c r="AT26" s="14">
        <v>2032</v>
      </c>
      <c r="AU26" s="14">
        <v>977.21528999999998</v>
      </c>
      <c r="AZ26" s="14">
        <v>2032</v>
      </c>
      <c r="BA26" s="14">
        <v>6092.7406000000001</v>
      </c>
      <c r="BB26" s="14">
        <v>6092.7406000000001</v>
      </c>
      <c r="BC26" s="14">
        <v>2019</v>
      </c>
      <c r="BD26" s="14">
        <v>5818.5285000000003</v>
      </c>
    </row>
    <row r="27" spans="1:56" ht="14.25" x14ac:dyDescent="0.2">
      <c r="A27" s="19">
        <v>2022</v>
      </c>
      <c r="B27" s="18">
        <f t="shared" si="0"/>
        <v>172892.19319598857</v>
      </c>
      <c r="C27" s="18">
        <f t="shared" si="1"/>
        <v>172892.19319598857</v>
      </c>
      <c r="D27" s="18">
        <v>99999999999999</v>
      </c>
      <c r="E27" s="18">
        <f t="shared" si="2"/>
        <v>172892.19319598857</v>
      </c>
      <c r="F27" s="18">
        <f t="shared" si="3"/>
        <v>172892.19319598857</v>
      </c>
      <c r="G27" s="18">
        <f t="shared" si="4"/>
        <v>172892.19319598857</v>
      </c>
      <c r="AC27" s="14">
        <v>2020</v>
      </c>
      <c r="AD27" s="14">
        <v>946309.44319999998</v>
      </c>
      <c r="AE27" s="14">
        <f t="shared" si="5"/>
        <v>946.30944320000003</v>
      </c>
      <c r="AH27" s="14">
        <f t="shared" si="6"/>
        <v>0.42713998293310079</v>
      </c>
      <c r="AK27" s="14">
        <f t="shared" si="7"/>
        <v>1.0878309694359594</v>
      </c>
      <c r="AT27" s="14">
        <v>2033</v>
      </c>
      <c r="AU27" s="14">
        <v>984.74270000000001</v>
      </c>
      <c r="AZ27" s="14">
        <v>2033</v>
      </c>
      <c r="BA27" s="14">
        <v>6110.9380000000001</v>
      </c>
      <c r="BB27" s="14">
        <v>6110.9380000000001</v>
      </c>
      <c r="BC27" s="14">
        <v>2020</v>
      </c>
      <c r="BD27" s="14">
        <v>5859.1230867427803</v>
      </c>
    </row>
    <row r="28" spans="1:56" ht="14.25" x14ac:dyDescent="0.2">
      <c r="A28" s="19">
        <v>2023</v>
      </c>
      <c r="B28" s="18">
        <f t="shared" si="0"/>
        <v>180025.83108345963</v>
      </c>
      <c r="C28" s="18">
        <f>AG30/BD30*1000000</f>
        <v>179855.41525645385</v>
      </c>
      <c r="D28" s="18">
        <v>99999999999999</v>
      </c>
      <c r="E28" s="18">
        <f t="shared" si="2"/>
        <v>180025.83108345963</v>
      </c>
      <c r="F28" s="18">
        <f>AJ30/BD30*1000000</f>
        <v>179591.81970146269</v>
      </c>
      <c r="G28" s="18">
        <f t="shared" si="4"/>
        <v>180025.83108345963</v>
      </c>
      <c r="AC28" s="14">
        <v>2021</v>
      </c>
      <c r="AD28" s="14">
        <v>981322.89260000002</v>
      </c>
      <c r="AE28" s="14">
        <f t="shared" si="5"/>
        <v>981.32289260000005</v>
      </c>
      <c r="AH28" s="14">
        <f t="shared" si="6"/>
        <v>0.56951997724413439</v>
      </c>
      <c r="AK28" s="14">
        <f t="shared" si="7"/>
        <v>1.4504412925812791</v>
      </c>
      <c r="AT28" s="14">
        <v>2034</v>
      </c>
      <c r="AU28" s="14">
        <v>990.68526999999995</v>
      </c>
      <c r="AZ28" s="14">
        <v>2034</v>
      </c>
      <c r="BA28" s="14">
        <v>6128.1278000000002</v>
      </c>
      <c r="BB28" s="14">
        <v>6128.1278000000002</v>
      </c>
      <c r="BC28" s="14">
        <v>2021</v>
      </c>
      <c r="BD28" s="14">
        <v>5887.1325536462973</v>
      </c>
    </row>
    <row r="29" spans="1:56" ht="14.25" x14ac:dyDescent="0.2">
      <c r="A29" s="19">
        <v>2024</v>
      </c>
      <c r="B29" s="18">
        <f t="shared" si="0"/>
        <v>187456.84889473236</v>
      </c>
      <c r="C29" s="18">
        <f t="shared" ref="C29:C35" si="8">AG31/BD31*1000000</f>
        <v>187230.65365211802</v>
      </c>
      <c r="D29" s="18">
        <v>99999999999999</v>
      </c>
      <c r="E29" s="18">
        <f t="shared" si="2"/>
        <v>187456.84889473236</v>
      </c>
      <c r="F29" s="18">
        <f t="shared" ref="F29:F35" si="9">AJ31/BD31*1000000</f>
        <v>186880.77969052142</v>
      </c>
      <c r="G29" s="18">
        <f t="shared" si="4"/>
        <v>187456.84889473236</v>
      </c>
      <c r="AC29" s="14">
        <v>2022</v>
      </c>
      <c r="AD29" s="14">
        <v>1022538.454</v>
      </c>
      <c r="AE29" s="14">
        <f t="shared" si="5"/>
        <v>1022.538454</v>
      </c>
      <c r="AF29" s="14">
        <f t="shared" ref="AF29:AF30" si="10">AE29</f>
        <v>1022.538454</v>
      </c>
      <c r="AG29" s="14">
        <f>AF29-AH29</f>
        <v>1021.7790940303412</v>
      </c>
      <c r="AH29" s="14">
        <f t="shared" si="6"/>
        <v>0.75935996965884578</v>
      </c>
      <c r="AJ29" s="14">
        <f>AF29-AK29</f>
        <v>1020.6045322765583</v>
      </c>
      <c r="AK29" s="14">
        <f t="shared" si="7"/>
        <v>1.9339217234417054</v>
      </c>
      <c r="AT29" s="14">
        <v>2035</v>
      </c>
      <c r="AU29" s="14">
        <v>999.88260000000002</v>
      </c>
      <c r="AZ29" s="14">
        <v>2035</v>
      </c>
      <c r="BA29" s="14">
        <v>6144.3523999999998</v>
      </c>
      <c r="BB29" s="14">
        <v>6144.3523999999998</v>
      </c>
      <c r="BC29" s="14">
        <v>2022</v>
      </c>
      <c r="BD29" s="14">
        <v>5914.3124689317947</v>
      </c>
    </row>
    <row r="30" spans="1:56" ht="14.25" x14ac:dyDescent="0.2">
      <c r="A30" s="19">
        <v>2025</v>
      </c>
      <c r="B30" s="18">
        <f t="shared" si="0"/>
        <v>189601.90046316147</v>
      </c>
      <c r="C30" s="18">
        <f t="shared" si="8"/>
        <v>189301.6595523179</v>
      </c>
      <c r="D30" s="18">
        <v>99999999999999</v>
      </c>
      <c r="E30" s="18">
        <f t="shared" si="2"/>
        <v>189601.90046316147</v>
      </c>
      <c r="F30" s="18">
        <f t="shared" si="9"/>
        <v>188837.25333538736</v>
      </c>
      <c r="G30" s="18">
        <f t="shared" si="4"/>
        <v>189601.90046316147</v>
      </c>
      <c r="AC30" s="14">
        <v>2023</v>
      </c>
      <c r="AD30" s="14">
        <v>1069575.223</v>
      </c>
      <c r="AE30" s="14">
        <f t="shared" si="5"/>
        <v>1069.5752230000001</v>
      </c>
      <c r="AF30" s="14">
        <f t="shared" si="10"/>
        <v>1069.5752230000001</v>
      </c>
      <c r="AG30" s="14">
        <f t="shared" ref="AG30:AG35" si="11">AF30-AH30</f>
        <v>1068.562743040455</v>
      </c>
      <c r="AH30" s="14">
        <f t="shared" si="6"/>
        <v>1.0124799595451277</v>
      </c>
      <c r="AJ30" s="14">
        <f t="shared" ref="AJ30:AJ36" si="12">AF30-AK30</f>
        <v>1066.9966607020779</v>
      </c>
      <c r="AK30" s="14">
        <f t="shared" si="7"/>
        <v>2.5785622979222738</v>
      </c>
      <c r="AT30" s="14">
        <v>2036</v>
      </c>
      <c r="AU30" s="14">
        <v>1000.6204</v>
      </c>
      <c r="AZ30" s="14">
        <v>2036</v>
      </c>
      <c r="BA30" s="14">
        <v>6159.6361999999999</v>
      </c>
      <c r="BB30" s="14">
        <v>6159.6361999999999</v>
      </c>
      <c r="BC30" s="14">
        <v>2023</v>
      </c>
      <c r="BD30" s="14">
        <v>5941.231969672991</v>
      </c>
    </row>
    <row r="31" spans="1:56" ht="14.25" x14ac:dyDescent="0.2">
      <c r="A31" s="19">
        <v>2026</v>
      </c>
      <c r="B31" s="18">
        <f>AF33/BD33*1000000</f>
        <v>192901.64318389379</v>
      </c>
      <c r="C31" s="18">
        <f t="shared" si="8"/>
        <v>192502.84722833167</v>
      </c>
      <c r="D31" s="18">
        <v>99999999999999</v>
      </c>
      <c r="E31" s="18">
        <f t="shared" si="2"/>
        <v>192901.64318389379</v>
      </c>
      <c r="F31" s="18">
        <f t="shared" si="9"/>
        <v>191885.99817691674</v>
      </c>
      <c r="G31" s="18">
        <f t="shared" si="4"/>
        <v>192901.64318389379</v>
      </c>
      <c r="AC31" s="14">
        <v>2024</v>
      </c>
      <c r="AD31" s="14">
        <v>1118775.683</v>
      </c>
      <c r="AE31" s="14">
        <f t="shared" si="5"/>
        <v>1118.7756830000001</v>
      </c>
      <c r="AF31" s="14">
        <f>AE31</f>
        <v>1118.7756830000001</v>
      </c>
      <c r="AG31" s="14">
        <f t="shared" si="11"/>
        <v>1117.4257097206066</v>
      </c>
      <c r="AH31" s="14">
        <f t="shared" si="6"/>
        <v>1.3499732793935038</v>
      </c>
      <c r="AJ31" s="14">
        <f t="shared" si="12"/>
        <v>1115.3375999361037</v>
      </c>
      <c r="AK31" s="14">
        <f t="shared" si="7"/>
        <v>3.4380830638963649</v>
      </c>
      <c r="AT31" s="14">
        <v>2037</v>
      </c>
      <c r="AU31" s="14">
        <v>999.97329999999999</v>
      </c>
      <c r="AZ31" s="14">
        <v>2037</v>
      </c>
      <c r="BA31" s="14">
        <v>6174.0061999999998</v>
      </c>
      <c r="BB31" s="14">
        <v>6174.0061999999998</v>
      </c>
      <c r="BC31" s="14">
        <v>2024</v>
      </c>
      <c r="BD31" s="14">
        <v>5968.1771543500981</v>
      </c>
    </row>
    <row r="32" spans="1:56" ht="14.25" x14ac:dyDescent="0.2">
      <c r="A32" s="19">
        <v>2027</v>
      </c>
      <c r="B32" s="18">
        <f t="shared" ref="B32:B34" si="13">AF34/BD34*1000000</f>
        <v>196207.39061031822</v>
      </c>
      <c r="C32" s="18">
        <f t="shared" si="8"/>
        <v>195677.71407213173</v>
      </c>
      <c r="D32" s="18">
        <v>99999999999999</v>
      </c>
      <c r="E32" s="18">
        <f t="shared" si="2"/>
        <v>196207.39061031822</v>
      </c>
      <c r="F32" s="18">
        <f t="shared" si="9"/>
        <v>194858.42173583765</v>
      </c>
      <c r="G32" s="18">
        <f t="shared" si="4"/>
        <v>196207.39061031822</v>
      </c>
      <c r="AC32" s="14">
        <v>2025</v>
      </c>
      <c r="AD32" s="14">
        <v>1136676.094</v>
      </c>
      <c r="AE32" s="14">
        <f t="shared" si="5"/>
        <v>1136.6760940000001</v>
      </c>
      <c r="AF32" s="14">
        <f>AU19*$AE$32/$AU$19*AI32</f>
        <v>1136.6760940000001</v>
      </c>
      <c r="AG32" s="14">
        <f t="shared" si="11"/>
        <v>1134.8761296274754</v>
      </c>
      <c r="AH32" s="14">
        <f t="shared" si="6"/>
        <v>1.7999643725246717</v>
      </c>
      <c r="AI32" s="14">
        <v>1</v>
      </c>
      <c r="AJ32" s="14">
        <f t="shared" si="12"/>
        <v>1132.0919832481384</v>
      </c>
      <c r="AK32" s="14">
        <f t="shared" si="7"/>
        <v>4.5841107518618198</v>
      </c>
      <c r="AT32" s="14">
        <v>2038</v>
      </c>
      <c r="AU32" s="14">
        <v>1002.0999</v>
      </c>
      <c r="AZ32" s="14">
        <v>2038</v>
      </c>
      <c r="BA32" s="14">
        <v>6187.473</v>
      </c>
      <c r="BB32" s="14">
        <v>6187.473</v>
      </c>
      <c r="BC32" s="14">
        <v>2025</v>
      </c>
      <c r="BD32" s="14">
        <v>5995.0669862660452</v>
      </c>
    </row>
    <row r="33" spans="1:56" ht="14.25" x14ac:dyDescent="0.2">
      <c r="A33" s="19">
        <v>2028</v>
      </c>
      <c r="B33" s="18">
        <f t="shared" si="13"/>
        <v>199559.21810577629</v>
      </c>
      <c r="C33" s="18">
        <f t="shared" si="8"/>
        <v>198855.67323081411</v>
      </c>
      <c r="D33" s="18">
        <v>99999999999999</v>
      </c>
      <c r="E33" s="18">
        <f t="shared" si="2"/>
        <v>199559.21810577629</v>
      </c>
      <c r="F33" s="18">
        <f t="shared" si="9"/>
        <v>197767.44507128681</v>
      </c>
      <c r="G33" s="18">
        <f t="shared" si="4"/>
        <v>199559.21810577629</v>
      </c>
      <c r="AF33" s="14">
        <f t="shared" ref="AF33:AF46" si="14">AU20*$AE$32/$AU$19*AI33</f>
        <v>1160.8813322193996</v>
      </c>
      <c r="AG33" s="14">
        <f t="shared" si="11"/>
        <v>1158.4813797227</v>
      </c>
      <c r="AH33" s="14">
        <f t="shared" si="6"/>
        <v>2.3999524966995622</v>
      </c>
      <c r="AI33" s="14">
        <f>AI32*1.015</f>
        <v>1.0149999999999999</v>
      </c>
      <c r="AJ33" s="14">
        <f t="shared" si="12"/>
        <v>1154.7691845502504</v>
      </c>
      <c r="AK33" s="14">
        <f t="shared" si="7"/>
        <v>6.1121476691490937</v>
      </c>
      <c r="AT33" s="14">
        <v>2039</v>
      </c>
      <c r="AU33" s="14">
        <v>1006.2145</v>
      </c>
      <c r="AZ33" s="14">
        <v>2039</v>
      </c>
      <c r="BA33" s="14">
        <v>6200.0308999999997</v>
      </c>
      <c r="BB33" s="14">
        <v>6200.0308999999997</v>
      </c>
      <c r="BC33" s="14">
        <v>2026</v>
      </c>
      <c r="BD33" s="14">
        <f>BA20/$BA$19*$BD$32</f>
        <v>6017.996078513067</v>
      </c>
    </row>
    <row r="34" spans="1:56" ht="14.25" x14ac:dyDescent="0.2">
      <c r="A34" s="19">
        <v>2029</v>
      </c>
      <c r="B34" s="18">
        <f t="shared" si="13"/>
        <v>202877.49114930807</v>
      </c>
      <c r="C34" s="18">
        <f t="shared" si="8"/>
        <v>201942.88828277853</v>
      </c>
      <c r="D34" s="18">
        <v>99999999999999</v>
      </c>
      <c r="E34" s="18">
        <f t="shared" si="2"/>
        <v>202877.49114930807</v>
      </c>
      <c r="F34" s="18">
        <f t="shared" si="9"/>
        <v>200497.2645656176</v>
      </c>
      <c r="G34" s="18">
        <f t="shared" si="4"/>
        <v>202877.49114930807</v>
      </c>
      <c r="AF34" s="14">
        <f t="shared" si="14"/>
        <v>1185.3483727467565</v>
      </c>
      <c r="AG34" s="14">
        <f t="shared" si="11"/>
        <v>1182.1484360844904</v>
      </c>
      <c r="AH34" s="14">
        <f t="shared" si="6"/>
        <v>3.199936662266083</v>
      </c>
      <c r="AI34" s="14">
        <f t="shared" ref="AI34:AI46" si="15">AI33*1.015</f>
        <v>1.0302249999999997</v>
      </c>
      <c r="AJ34" s="14">
        <f t="shared" si="12"/>
        <v>1177.1988425212244</v>
      </c>
      <c r="AK34" s="14">
        <f t="shared" si="7"/>
        <v>8.1495302255321249</v>
      </c>
      <c r="AT34" s="14">
        <v>2040</v>
      </c>
      <c r="AU34" s="14">
        <v>1009.245</v>
      </c>
      <c r="AZ34" s="14">
        <v>2040</v>
      </c>
      <c r="BA34" s="14">
        <v>6211.7121999999999</v>
      </c>
      <c r="BB34" s="14">
        <v>6211.7121999999999</v>
      </c>
      <c r="BC34" s="14">
        <v>2027</v>
      </c>
      <c r="BD34" s="14">
        <f t="shared" ref="BD34:BD39" si="16">BA21/$BA$19*$BD$32</f>
        <v>6041.3033834232183</v>
      </c>
    </row>
    <row r="35" spans="1:56" ht="14.25" x14ac:dyDescent="0.2">
      <c r="A35" s="19">
        <v>2030</v>
      </c>
      <c r="B35" s="18">
        <f>AF37/BD37*1000000</f>
        <v>206474.98908716108</v>
      </c>
      <c r="C35" s="18">
        <f t="shared" si="8"/>
        <v>205233.23684831872</v>
      </c>
      <c r="D35" s="18">
        <v>99999999999999</v>
      </c>
      <c r="E35" s="18">
        <f t="shared" si="2"/>
        <v>206474.98908716108</v>
      </c>
      <c r="F35" s="18">
        <f t="shared" si="9"/>
        <v>203312.52105384014</v>
      </c>
      <c r="G35" s="18">
        <f t="shared" si="4"/>
        <v>206474.98908716108</v>
      </c>
      <c r="AF35" s="14">
        <f t="shared" si="14"/>
        <v>1210.2082487993841</v>
      </c>
      <c r="AG35" s="14">
        <f t="shared" si="11"/>
        <v>1205.9416665830295</v>
      </c>
      <c r="AH35" s="14">
        <f t="shared" si="6"/>
        <v>4.2665822163547773</v>
      </c>
      <c r="AI35" s="14">
        <f t="shared" si="15"/>
        <v>1.0456783749999996</v>
      </c>
      <c r="AJ35" s="14">
        <f t="shared" si="12"/>
        <v>1199.3422084986746</v>
      </c>
      <c r="AK35" s="14">
        <f t="shared" si="7"/>
        <v>10.8660403007095</v>
      </c>
      <c r="AT35" s="14">
        <v>2041</v>
      </c>
      <c r="AU35" s="14">
        <v>1009.2735</v>
      </c>
      <c r="AZ35" s="14">
        <v>2041</v>
      </c>
      <c r="BA35" s="14">
        <v>6222.5847000000003</v>
      </c>
      <c r="BB35" s="14">
        <v>6222.5847000000003</v>
      </c>
      <c r="BC35" s="14">
        <v>2028</v>
      </c>
      <c r="BD35" s="14">
        <f t="shared" si="16"/>
        <v>6064.4066472434952</v>
      </c>
    </row>
    <row r="36" spans="1:56" ht="14.25" x14ac:dyDescent="0.2">
      <c r="A36" s="19"/>
      <c r="B36" s="18"/>
      <c r="C36" s="18"/>
      <c r="D36" s="18"/>
      <c r="E36" s="18"/>
      <c r="F36" s="18"/>
      <c r="G36" s="18"/>
      <c r="AF36" s="14">
        <f t="shared" si="14"/>
        <v>1234.8824323647632</v>
      </c>
      <c r="AG36" s="14">
        <f>AF36-AH36</f>
        <v>1229.1936560762902</v>
      </c>
      <c r="AH36" s="14">
        <f>AH37*0.75</f>
        <v>5.6887762884730364</v>
      </c>
      <c r="AI36" s="14">
        <f t="shared" si="15"/>
        <v>1.0613635506249994</v>
      </c>
      <c r="AJ36" s="14">
        <f t="shared" si="12"/>
        <v>1220.394378630484</v>
      </c>
      <c r="AK36" s="14">
        <f>AK37*0.75</f>
        <v>14.488053734279333</v>
      </c>
      <c r="AT36" s="14">
        <v>2042</v>
      </c>
      <c r="AU36" s="14">
        <v>1008.6036</v>
      </c>
      <c r="AZ36" s="14">
        <v>2042</v>
      </c>
      <c r="BA36" s="14">
        <v>6232.7354999999998</v>
      </c>
      <c r="BB36" s="14">
        <v>6232.7354999999998</v>
      </c>
      <c r="BC36" s="14">
        <v>2029</v>
      </c>
      <c r="BD36" s="14">
        <f t="shared" si="16"/>
        <v>6086.8380487609102</v>
      </c>
    </row>
    <row r="37" spans="1:56" ht="14.25" x14ac:dyDescent="0.2">
      <c r="A37" s="19"/>
      <c r="B37" s="18"/>
      <c r="C37" s="18"/>
      <c r="D37" s="18"/>
      <c r="E37" s="18"/>
      <c r="F37" s="18"/>
      <c r="G37" s="18"/>
      <c r="AF37" s="14">
        <f>AU24*$AE$32/$AU$19*AI37</f>
        <v>1261.2178021135451</v>
      </c>
      <c r="AG37" s="14">
        <f>AF37*(1+AN37/100)</f>
        <v>1253.6327670622477</v>
      </c>
      <c r="AH37" s="14">
        <f>AF37-AG37</f>
        <v>7.5850350512973819</v>
      </c>
      <c r="AI37" s="14">
        <f t="shared" si="15"/>
        <v>1.0772840038843743</v>
      </c>
      <c r="AJ37" s="14">
        <f>AF37*(1+AO37/100)</f>
        <v>1241.900397134506</v>
      </c>
      <c r="AK37" s="14">
        <f>AF37-AJ37</f>
        <v>19.317404979039111</v>
      </c>
      <c r="AN37" s="27">
        <v>-0.60140564449584488</v>
      </c>
      <c r="AO37" s="27">
        <v>-1.5316470277113914</v>
      </c>
      <c r="AT37" s="14">
        <v>2043</v>
      </c>
      <c r="AU37" s="14">
        <v>1016.13</v>
      </c>
      <c r="AZ37" s="14">
        <v>2043</v>
      </c>
      <c r="BA37" s="14">
        <v>6242.2683999999999</v>
      </c>
      <c r="BB37" s="14">
        <v>6242.2683999999999</v>
      </c>
      <c r="BC37" s="14">
        <v>2030</v>
      </c>
      <c r="BD37" s="14">
        <f t="shared" si="16"/>
        <v>6108.332092373359</v>
      </c>
    </row>
    <row r="38" spans="1:56" ht="14.25" x14ac:dyDescent="0.2">
      <c r="A38" s="19"/>
      <c r="B38" s="18"/>
      <c r="C38" s="18"/>
      <c r="D38" s="18"/>
      <c r="E38" s="18"/>
      <c r="F38" s="18"/>
      <c r="G38" s="18"/>
      <c r="AF38" s="14">
        <f t="shared" si="14"/>
        <v>1287.796480590129</v>
      </c>
      <c r="AI38" s="14">
        <f t="shared" si="15"/>
        <v>1.0934432639426397</v>
      </c>
      <c r="AT38" s="14">
        <v>2044</v>
      </c>
      <c r="AU38" s="14">
        <v>1018.4268</v>
      </c>
      <c r="AZ38" s="14">
        <v>2044</v>
      </c>
      <c r="BA38" s="14">
        <v>6251.2794999999996</v>
      </c>
      <c r="BB38" s="14">
        <v>6251.2794999999996</v>
      </c>
      <c r="BC38" s="14">
        <v>2031</v>
      </c>
      <c r="BD38" s="14">
        <f t="shared" si="16"/>
        <v>6128.7994722625717</v>
      </c>
    </row>
    <row r="39" spans="1:56" ht="14.25" x14ac:dyDescent="0.2">
      <c r="A39" s="19"/>
      <c r="B39" s="18"/>
      <c r="C39" s="18"/>
      <c r="D39" s="18"/>
      <c r="E39" s="18"/>
      <c r="F39" s="18"/>
      <c r="G39" s="18"/>
      <c r="AF39" s="14">
        <f t="shared" si="14"/>
        <v>1317.5191449835472</v>
      </c>
      <c r="AI39" s="14">
        <f t="shared" si="15"/>
        <v>1.1098449129017791</v>
      </c>
      <c r="AT39" s="14">
        <v>2045</v>
      </c>
      <c r="AU39" s="14">
        <v>1022.1394</v>
      </c>
      <c r="AZ39" s="14">
        <v>2045</v>
      </c>
      <c r="BA39" s="14">
        <v>6259.8883999999998</v>
      </c>
      <c r="BB39" s="14">
        <v>6259.8883999999998</v>
      </c>
      <c r="BC39" s="14">
        <v>2032</v>
      </c>
      <c r="BD39" s="14">
        <f t="shared" si="16"/>
        <v>6148.2167771857921</v>
      </c>
    </row>
    <row r="40" spans="1:56" ht="14.25" x14ac:dyDescent="0.2">
      <c r="A40" s="19"/>
      <c r="B40" s="18"/>
      <c r="C40" s="18"/>
      <c r="D40" s="18"/>
      <c r="E40" s="18"/>
      <c r="F40" s="18"/>
      <c r="G40" s="18"/>
      <c r="AF40" s="14">
        <f t="shared" si="14"/>
        <v>1347.5829062547532</v>
      </c>
      <c r="AI40" s="14">
        <f t="shared" si="15"/>
        <v>1.1264925865953057</v>
      </c>
      <c r="AT40" s="14">
        <v>2046</v>
      </c>
      <c r="AU40" s="14">
        <v>1021.7637999999999</v>
      </c>
      <c r="AZ40" s="14">
        <v>2046</v>
      </c>
      <c r="BA40" s="14">
        <v>6268.2208000000001</v>
      </c>
      <c r="BB40" s="14">
        <v>6268.2208000000001</v>
      </c>
    </row>
    <row r="41" spans="1:56" ht="14.25" x14ac:dyDescent="0.2">
      <c r="A41" s="19"/>
      <c r="B41" s="18"/>
      <c r="C41" s="18"/>
      <c r="D41" s="18"/>
      <c r="E41" s="18"/>
      <c r="F41" s="18"/>
      <c r="G41" s="18"/>
      <c r="AF41" s="14">
        <f t="shared" si="14"/>
        <v>1376.0508134361701</v>
      </c>
      <c r="AI41" s="14">
        <f t="shared" si="15"/>
        <v>1.1433899753942351</v>
      </c>
      <c r="AT41" s="14">
        <v>2047</v>
      </c>
      <c r="AU41" s="14">
        <v>1019.7597</v>
      </c>
      <c r="AZ41" s="14">
        <v>2047</v>
      </c>
      <c r="BA41" s="14">
        <v>6276.3711000000003</v>
      </c>
      <c r="BB41" s="14">
        <v>6276.3711000000003</v>
      </c>
    </row>
    <row r="42" spans="1:56" ht="14.25" x14ac:dyDescent="0.2">
      <c r="A42" s="19"/>
      <c r="B42" s="18"/>
      <c r="C42" s="18"/>
      <c r="D42" s="18"/>
      <c r="E42" s="18"/>
      <c r="F42" s="18"/>
      <c r="G42" s="18"/>
      <c r="AF42" s="14">
        <f t="shared" si="14"/>
        <v>1409.6581894739716</v>
      </c>
      <c r="AI42" s="14">
        <f t="shared" si="15"/>
        <v>1.1605408250251485</v>
      </c>
      <c r="AT42" s="14">
        <v>2048</v>
      </c>
      <c r="AU42" s="14">
        <v>1027.1099999999999</v>
      </c>
      <c r="AZ42" s="14">
        <v>2048</v>
      </c>
      <c r="BA42" s="14">
        <v>6284.4404000000004</v>
      </c>
      <c r="BB42" s="14">
        <v>6284.4404000000004</v>
      </c>
    </row>
    <row r="43" spans="1:56" ht="14.25" x14ac:dyDescent="0.2">
      <c r="A43" s="19"/>
      <c r="B43" s="18"/>
      <c r="C43" s="18"/>
      <c r="D43" s="18"/>
      <c r="E43" s="18"/>
      <c r="F43" s="18"/>
      <c r="G43" s="18"/>
      <c r="AF43" s="14">
        <f t="shared" si="14"/>
        <v>1431.8588327629084</v>
      </c>
      <c r="AI43" s="14">
        <f t="shared" si="15"/>
        <v>1.1779489374005256</v>
      </c>
      <c r="AT43" s="14">
        <v>2049</v>
      </c>
      <c r="AU43" s="14">
        <v>1028.4744000000001</v>
      </c>
      <c r="AZ43" s="14">
        <v>2049</v>
      </c>
      <c r="BA43" s="14">
        <v>6292.5523000000003</v>
      </c>
      <c r="BB43" s="14">
        <v>6292.5523000000003</v>
      </c>
    </row>
    <row r="44" spans="1:56" ht="14.25" x14ac:dyDescent="0.2">
      <c r="A44" s="19"/>
      <c r="B44" s="18"/>
      <c r="C44" s="18"/>
      <c r="D44" s="18"/>
      <c r="E44" s="18"/>
      <c r="F44" s="18"/>
      <c r="G44" s="18"/>
      <c r="AF44" s="14">
        <f t="shared" si="14"/>
        <v>1452.3968441619368</v>
      </c>
      <c r="AI44" s="14">
        <f t="shared" si="15"/>
        <v>1.1956181714615335</v>
      </c>
      <c r="AT44" s="14">
        <v>2050</v>
      </c>
      <c r="AU44" s="14">
        <v>1031.8751</v>
      </c>
      <c r="AZ44" s="14">
        <v>2050</v>
      </c>
      <c r="BA44" s="14">
        <v>6300.8324000000002</v>
      </c>
      <c r="BB44" s="14">
        <v>6300.8324000000002</v>
      </c>
    </row>
    <row r="45" spans="1:56" ht="14.25" x14ac:dyDescent="0.2">
      <c r="A45" s="19"/>
      <c r="B45" s="18"/>
      <c r="C45" s="18"/>
      <c r="D45" s="18"/>
      <c r="E45" s="18"/>
      <c r="F45" s="18"/>
      <c r="G45" s="18"/>
      <c r="AF45" s="14">
        <f t="shared" si="14"/>
        <v>1477.3178776667505</v>
      </c>
      <c r="AI45" s="14">
        <f t="shared" si="15"/>
        <v>1.2135524440334564</v>
      </c>
      <c r="AT45" s="14">
        <v>2051</v>
      </c>
      <c r="AU45" s="14">
        <v>1030.5853999999999</v>
      </c>
      <c r="AZ45" s="14">
        <v>2051</v>
      </c>
      <c r="BA45" s="14">
        <v>6309.3693000000003</v>
      </c>
      <c r="BB45" s="14">
        <v>6309.3693000000003</v>
      </c>
    </row>
    <row r="46" spans="1:56" ht="14.25" x14ac:dyDescent="0.2">
      <c r="A46" s="19"/>
      <c r="B46" s="18"/>
      <c r="C46" s="18"/>
      <c r="D46" s="18"/>
      <c r="E46" s="18"/>
      <c r="F46" s="18"/>
      <c r="G46" s="18"/>
      <c r="AF46" s="14">
        <f t="shared" si="14"/>
        <v>1505.6344678427504</v>
      </c>
      <c r="AI46" s="14">
        <f t="shared" si="15"/>
        <v>1.2317557306939582</v>
      </c>
      <c r="AT46" s="14">
        <v>2052</v>
      </c>
      <c r="AU46" s="14">
        <v>1029.5876000000001</v>
      </c>
      <c r="AZ46" s="14">
        <v>2052</v>
      </c>
      <c r="BA46" s="14">
        <v>6318.2224999999999</v>
      </c>
      <c r="BB46" s="14">
        <v>6318.2224999999999</v>
      </c>
    </row>
    <row r="47" spans="1:56" ht="14.25" x14ac:dyDescent="0.2">
      <c r="A47" s="19"/>
      <c r="B47" s="18"/>
      <c r="C47" s="18"/>
      <c r="D47" s="18"/>
      <c r="E47" s="18"/>
      <c r="F47" s="18"/>
      <c r="G47" s="18"/>
      <c r="AT47" s="14">
        <v>2053</v>
      </c>
      <c r="AU47" s="14">
        <v>1036.0483999999999</v>
      </c>
      <c r="AZ47" s="14">
        <v>2053</v>
      </c>
      <c r="BA47" s="14">
        <v>6327.4717000000001</v>
      </c>
      <c r="BB47" s="14">
        <v>6327.4717000000001</v>
      </c>
    </row>
    <row r="48" spans="1:56" x14ac:dyDescent="0.25">
      <c r="A48" s="19"/>
      <c r="B48" s="18"/>
      <c r="C48" s="18"/>
      <c r="D48" s="18"/>
      <c r="E48" s="18"/>
      <c r="F48" s="18"/>
      <c r="G48" s="18"/>
      <c r="AT48" s="14">
        <v>2054</v>
      </c>
      <c r="AU48" s="14">
        <v>1037.31</v>
      </c>
      <c r="AZ48" s="14">
        <v>2054</v>
      </c>
      <c r="BA48" s="14">
        <v>6337.1989999999996</v>
      </c>
      <c r="BB48" s="14">
        <v>6337.1989999999996</v>
      </c>
    </row>
    <row r="49" spans="1:54" x14ac:dyDescent="0.25">
      <c r="A49" s="19"/>
      <c r="B49" s="18"/>
      <c r="C49" s="18"/>
      <c r="D49" s="18"/>
      <c r="E49" s="18"/>
      <c r="F49" s="18"/>
      <c r="G49" s="18"/>
      <c r="AT49" s="14">
        <v>2055</v>
      </c>
      <c r="AU49" s="14">
        <v>1040.6789000000001</v>
      </c>
      <c r="AZ49" s="14">
        <v>2055</v>
      </c>
      <c r="BA49" s="14">
        <v>6347.4637000000002</v>
      </c>
      <c r="BB49" s="14">
        <v>6347.4637000000002</v>
      </c>
    </row>
    <row r="50" spans="1:54" x14ac:dyDescent="0.25">
      <c r="A50" s="19"/>
      <c r="B50" s="18"/>
      <c r="C50" s="18"/>
      <c r="D50" s="18"/>
      <c r="E50" s="18"/>
      <c r="F50" s="18"/>
      <c r="G50" s="18"/>
      <c r="AT50" s="14">
        <v>2056</v>
      </c>
      <c r="AU50" s="14">
        <v>1039.4576999999999</v>
      </c>
      <c r="AZ50" s="14">
        <v>2056</v>
      </c>
      <c r="BA50" s="14">
        <v>6358.3361000000004</v>
      </c>
      <c r="BB50" s="14">
        <v>6358.3361000000004</v>
      </c>
    </row>
    <row r="51" spans="1:54" x14ac:dyDescent="0.25">
      <c r="A51" s="19"/>
      <c r="B51" s="18"/>
      <c r="C51" s="18"/>
      <c r="D51" s="18"/>
      <c r="E51" s="18"/>
      <c r="F51" s="18"/>
      <c r="G51" s="18"/>
      <c r="AT51" s="14">
        <v>2057</v>
      </c>
      <c r="AU51" s="14">
        <v>1038.2917</v>
      </c>
      <c r="AZ51" s="14">
        <v>2057</v>
      </c>
      <c r="BA51" s="14">
        <v>6369.8726999999999</v>
      </c>
      <c r="BB51" s="14">
        <v>6369.8726999999999</v>
      </c>
    </row>
    <row r="52" spans="1:54" x14ac:dyDescent="0.25">
      <c r="A52" s="19"/>
      <c r="B52" s="18"/>
      <c r="C52" s="18"/>
      <c r="D52" s="18"/>
      <c r="E52" s="18"/>
      <c r="F52" s="18"/>
      <c r="G52" s="18"/>
      <c r="AT52" s="14">
        <v>2058</v>
      </c>
      <c r="AU52" s="14">
        <v>1044.1287</v>
      </c>
      <c r="AZ52" s="14">
        <v>2058</v>
      </c>
      <c r="BA52" s="14">
        <v>6382.1018999999997</v>
      </c>
      <c r="BB52" s="14">
        <v>6382.1018999999997</v>
      </c>
    </row>
    <row r="53" spans="1:54" x14ac:dyDescent="0.25">
      <c r="A53" s="19"/>
      <c r="B53" s="18"/>
      <c r="C53" s="18"/>
      <c r="D53" s="18"/>
      <c r="E53" s="18"/>
      <c r="F53" s="18"/>
      <c r="G53" s="18"/>
      <c r="AT53" s="14">
        <v>2059</v>
      </c>
      <c r="AU53" s="14">
        <v>1044.9758999999999</v>
      </c>
      <c r="AZ53" s="14">
        <v>2059</v>
      </c>
      <c r="BA53" s="14">
        <v>6395.0537999999997</v>
      </c>
      <c r="BB53" s="14">
        <v>6395.0537999999997</v>
      </c>
    </row>
    <row r="54" spans="1:54" x14ac:dyDescent="0.25">
      <c r="A54" s="19"/>
      <c r="B54" s="18"/>
      <c r="C54" s="18"/>
      <c r="D54" s="18"/>
      <c r="E54" s="18"/>
      <c r="F54" s="18"/>
      <c r="G54" s="18"/>
      <c r="AT54" s="14">
        <v>2060</v>
      </c>
      <c r="AU54" s="14">
        <v>1047.9701</v>
      </c>
      <c r="AZ54" s="14">
        <v>2060</v>
      </c>
      <c r="BA54" s="14">
        <v>6408.7313999999997</v>
      </c>
      <c r="BB54" s="14">
        <v>6408.7313999999997</v>
      </c>
    </row>
    <row r="55" spans="1:54" x14ac:dyDescent="0.25">
      <c r="A55" s="19"/>
      <c r="B55" s="18"/>
      <c r="C55" s="18"/>
      <c r="D55" s="18"/>
      <c r="AT55" s="14">
        <v>2061</v>
      </c>
      <c r="AU55" s="14">
        <v>1046.2898</v>
      </c>
      <c r="AZ55" s="14">
        <v>2061</v>
      </c>
      <c r="BA55" s="14">
        <v>6423.1103999999996</v>
      </c>
      <c r="BB55" s="14">
        <v>6423.1103999999996</v>
      </c>
    </row>
    <row r="56" spans="1:54" x14ac:dyDescent="0.25">
      <c r="A56" s="19"/>
      <c r="B56" s="18"/>
      <c r="C56" s="18"/>
      <c r="D56" s="18"/>
      <c r="AT56" s="14">
        <v>2062</v>
      </c>
      <c r="AU56" s="14">
        <v>1044.7304999999999</v>
      </c>
      <c r="AZ56" s="14">
        <v>2062</v>
      </c>
      <c r="BA56" s="14">
        <v>6438.1295</v>
      </c>
      <c r="BB56" s="14">
        <v>6438.1295</v>
      </c>
    </row>
    <row r="57" spans="1:54" x14ac:dyDescent="0.25">
      <c r="A57" s="19"/>
      <c r="B57" s="18"/>
      <c r="C57" s="18"/>
      <c r="D57" s="18"/>
      <c r="AT57" s="14">
        <v>2063</v>
      </c>
      <c r="AU57" s="14">
        <v>1049.7674999999999</v>
      </c>
      <c r="AZ57" s="14">
        <v>2063</v>
      </c>
      <c r="BA57" s="14">
        <v>6453.7429000000002</v>
      </c>
      <c r="BB57" s="14">
        <v>6453.7429000000002</v>
      </c>
    </row>
    <row r="58" spans="1:54" x14ac:dyDescent="0.25">
      <c r="A58" s="19"/>
      <c r="B58" s="18"/>
      <c r="C58" s="18"/>
      <c r="D58" s="18"/>
      <c r="AT58" s="14">
        <v>2064</v>
      </c>
      <c r="AU58" s="14">
        <v>1050.7192</v>
      </c>
      <c r="AZ58" s="14">
        <v>2064</v>
      </c>
      <c r="BA58" s="14">
        <v>6469.9299000000001</v>
      </c>
      <c r="BB58" s="14">
        <v>6469.9299000000001</v>
      </c>
    </row>
    <row r="59" spans="1:54" x14ac:dyDescent="0.25">
      <c r="A59" s="19"/>
      <c r="B59" s="18"/>
      <c r="C59" s="18"/>
      <c r="D59" s="18"/>
      <c r="AT59" s="14">
        <v>2065</v>
      </c>
      <c r="AU59" s="14">
        <v>1054.5017</v>
      </c>
      <c r="AZ59" s="14">
        <v>2065</v>
      </c>
      <c r="BA59" s="14">
        <v>6486.6126999999997</v>
      </c>
      <c r="BB59" s="14">
        <v>6486.6126999999997</v>
      </c>
    </row>
    <row r="60" spans="1:54" x14ac:dyDescent="0.25">
      <c r="A60" s="19"/>
      <c r="B60" s="18"/>
      <c r="C60" s="18"/>
      <c r="D60" s="18"/>
      <c r="AT60" s="14">
        <v>2066</v>
      </c>
      <c r="AU60" s="14">
        <v>1055.0364999999999</v>
      </c>
      <c r="AZ60" s="14">
        <v>2066</v>
      </c>
      <c r="BA60" s="14">
        <v>6503.7533999999996</v>
      </c>
      <c r="BB60" s="14">
        <v>6503.7533999999996</v>
      </c>
    </row>
    <row r="61" spans="1:54" x14ac:dyDescent="0.25">
      <c r="A61" s="19"/>
      <c r="B61" s="18"/>
      <c r="C61" s="18"/>
      <c r="D61" s="18"/>
      <c r="AT61" s="14">
        <v>2067</v>
      </c>
      <c r="AU61" s="14">
        <v>1056.0433</v>
      </c>
      <c r="AZ61" s="14">
        <v>2067</v>
      </c>
      <c r="BA61" s="14">
        <v>6521.3224</v>
      </c>
      <c r="BB61" s="14">
        <v>6521.3224</v>
      </c>
    </row>
    <row r="62" spans="1:54" x14ac:dyDescent="0.25">
      <c r="A62" s="19"/>
      <c r="B62" s="18"/>
      <c r="C62" s="18"/>
      <c r="D62" s="18"/>
      <c r="AT62" s="14">
        <v>2068</v>
      </c>
      <c r="AU62" s="14">
        <v>1059.6185</v>
      </c>
      <c r="AZ62" s="14">
        <v>2068</v>
      </c>
      <c r="BA62" s="14">
        <v>6539.2407999999996</v>
      </c>
      <c r="BB62" s="14">
        <v>6539.2407999999996</v>
      </c>
    </row>
    <row r="63" spans="1:54" x14ac:dyDescent="0.25">
      <c r="A63" s="19"/>
      <c r="B63" s="18"/>
      <c r="C63" s="18"/>
      <c r="D63" s="18"/>
      <c r="AT63" s="14">
        <v>2069</v>
      </c>
      <c r="AU63" s="14">
        <v>1061.6156000000001</v>
      </c>
      <c r="AZ63" s="14">
        <v>2069</v>
      </c>
      <c r="BA63" s="14">
        <v>6557.5078000000003</v>
      </c>
      <c r="BB63" s="14">
        <v>6557.5078000000003</v>
      </c>
    </row>
    <row r="64" spans="1:54" x14ac:dyDescent="0.25">
      <c r="A64" s="19"/>
      <c r="B64" s="18"/>
      <c r="C64" s="18"/>
      <c r="D64" s="18"/>
      <c r="AT64" s="14">
        <v>2070</v>
      </c>
      <c r="AU64" s="14">
        <v>1066.2460000000001</v>
      </c>
      <c r="AZ64" s="14">
        <v>2070</v>
      </c>
      <c r="BA64" s="14">
        <v>6576.1031000000003</v>
      </c>
      <c r="BB64" s="14">
        <v>6576.1031000000003</v>
      </c>
    </row>
    <row r="65" spans="1:54" x14ac:dyDescent="0.25">
      <c r="A65" s="19"/>
      <c r="B65" s="18"/>
      <c r="C65" s="18"/>
      <c r="D65" s="18"/>
      <c r="AT65" s="14">
        <v>2071</v>
      </c>
      <c r="AU65" s="14">
        <v>1067.7517</v>
      </c>
      <c r="AZ65" s="14">
        <v>2071</v>
      </c>
      <c r="BA65" s="14">
        <v>6594.8881000000001</v>
      </c>
      <c r="BB65" s="14">
        <v>6594.8881000000001</v>
      </c>
    </row>
    <row r="66" spans="1:54" x14ac:dyDescent="0.25">
      <c r="A66" s="19"/>
      <c r="B66" s="18"/>
      <c r="C66" s="18"/>
      <c r="D66" s="18"/>
      <c r="AT66" s="14">
        <v>2072</v>
      </c>
      <c r="AU66" s="14">
        <v>1069.3751</v>
      </c>
      <c r="AZ66" s="14">
        <v>2072</v>
      </c>
      <c r="BA66" s="14">
        <v>6613.7183999999997</v>
      </c>
      <c r="BB66" s="14">
        <v>6613.7183999999997</v>
      </c>
    </row>
    <row r="67" spans="1:54" x14ac:dyDescent="0.25">
      <c r="A67" s="19"/>
      <c r="B67" s="18"/>
      <c r="C67" s="18"/>
      <c r="D67" s="18"/>
      <c r="AT67" s="14">
        <v>2073</v>
      </c>
      <c r="AU67" s="14">
        <v>1074.2277999999999</v>
      </c>
      <c r="AZ67" s="14">
        <v>2073</v>
      </c>
      <c r="BA67" s="14">
        <v>6632.4890999999998</v>
      </c>
      <c r="BB67" s="14">
        <v>6632.4890999999998</v>
      </c>
    </row>
    <row r="68" spans="1:54" x14ac:dyDescent="0.25">
      <c r="A68" s="19"/>
      <c r="B68" s="18"/>
      <c r="C68" s="18"/>
      <c r="D68" s="18"/>
      <c r="AT68" s="14">
        <v>2074</v>
      </c>
      <c r="AU68" s="14">
        <v>1076.8801000000001</v>
      </c>
      <c r="AZ68" s="14">
        <v>2074</v>
      </c>
      <c r="BA68" s="14">
        <v>6651.1638999999996</v>
      </c>
      <c r="BB68" s="14">
        <v>6651.1638999999996</v>
      </c>
    </row>
    <row r="69" spans="1:54" x14ac:dyDescent="0.25">
      <c r="A69" s="19"/>
      <c r="B69" s="18"/>
      <c r="C69" s="18"/>
      <c r="D69" s="18"/>
      <c r="AT69" s="14">
        <v>2075</v>
      </c>
      <c r="AU69" s="14">
        <v>1081.6755000000001</v>
      </c>
      <c r="AZ69" s="14">
        <v>2075</v>
      </c>
      <c r="BA69" s="14">
        <v>6669.7646999999997</v>
      </c>
      <c r="BB69" s="14">
        <v>6669.7646999999997</v>
      </c>
    </row>
    <row r="70" spans="1:54" x14ac:dyDescent="0.25">
      <c r="A70" s="19"/>
      <c r="B70" s="18"/>
      <c r="C70" s="18"/>
      <c r="D70" s="18"/>
      <c r="AT70" s="14">
        <v>2076</v>
      </c>
      <c r="AU70" s="14">
        <v>1083.7373</v>
      </c>
      <c r="AZ70" s="14">
        <v>2076</v>
      </c>
      <c r="BA70" s="14">
        <v>6688.2299000000003</v>
      </c>
      <c r="BB70" s="14">
        <v>6688.2299000000003</v>
      </c>
    </row>
    <row r="71" spans="1:54" x14ac:dyDescent="0.25">
      <c r="A71" s="19"/>
      <c r="B71" s="18"/>
      <c r="C71" s="18"/>
      <c r="D71" s="18"/>
      <c r="AT71" s="14">
        <v>2077</v>
      </c>
      <c r="AU71" s="14">
        <v>1086.155</v>
      </c>
      <c r="AZ71" s="14">
        <v>2077</v>
      </c>
      <c r="BA71" s="14">
        <v>6706.4480000000003</v>
      </c>
      <c r="BB71" s="14">
        <v>6706.4480000000003</v>
      </c>
    </row>
    <row r="72" spans="1:54" x14ac:dyDescent="0.25">
      <c r="A72" s="19"/>
      <c r="B72" s="18"/>
      <c r="C72" s="18"/>
      <c r="D72" s="18"/>
      <c r="AT72" s="14">
        <v>2078</v>
      </c>
      <c r="AU72" s="14">
        <v>1091.4495999999999</v>
      </c>
      <c r="AZ72" s="14">
        <v>2078</v>
      </c>
      <c r="BA72" s="14">
        <v>6724.4512000000004</v>
      </c>
      <c r="BB72" s="14">
        <v>6724.4512000000004</v>
      </c>
    </row>
    <row r="73" spans="1:54" x14ac:dyDescent="0.25">
      <c r="A73" s="19"/>
      <c r="B73" s="18"/>
      <c r="C73" s="18"/>
      <c r="D73" s="18"/>
      <c r="AT73" s="14">
        <v>2079</v>
      </c>
      <c r="AU73" s="14">
        <v>1094.1832999999999</v>
      </c>
      <c r="AZ73" s="14">
        <v>2079</v>
      </c>
      <c r="BA73" s="14">
        <v>6742.2262000000001</v>
      </c>
      <c r="BB73" s="14">
        <v>6742.2262000000001</v>
      </c>
    </row>
    <row r="74" spans="1:54" x14ac:dyDescent="0.25">
      <c r="A74" s="19"/>
      <c r="B74" s="18"/>
      <c r="C74" s="18"/>
      <c r="D74" s="18"/>
      <c r="AT74" s="14">
        <v>2080</v>
      </c>
      <c r="AU74" s="14">
        <v>1098.3620000000001</v>
      </c>
      <c r="AZ74" s="14">
        <v>2080</v>
      </c>
      <c r="BA74" s="14">
        <v>6759.6615000000002</v>
      </c>
      <c r="BB74" s="14">
        <v>6759.6615000000002</v>
      </c>
    </row>
    <row r="75" spans="1:54" x14ac:dyDescent="0.25">
      <c r="A75" s="19"/>
      <c r="B75" s="18"/>
      <c r="C75" s="18"/>
      <c r="D75" s="18"/>
      <c r="AT75" s="14">
        <v>2081</v>
      </c>
      <c r="AU75" s="14">
        <v>1099.692</v>
      </c>
      <c r="AZ75" s="14">
        <v>2081</v>
      </c>
      <c r="BA75" s="14">
        <v>6776.7606999999998</v>
      </c>
      <c r="BB75" s="14">
        <v>6776.7606999999998</v>
      </c>
    </row>
    <row r="76" spans="1:54" x14ac:dyDescent="0.25">
      <c r="A76" s="19"/>
      <c r="B76" s="18"/>
      <c r="C76" s="18"/>
      <c r="D76" s="18"/>
      <c r="AT76" s="14">
        <v>2082</v>
      </c>
      <c r="AU76" s="14">
        <v>1100.8335</v>
      </c>
      <c r="AZ76" s="14">
        <v>2082</v>
      </c>
      <c r="BA76" s="14">
        <v>6793.5622999999996</v>
      </c>
      <c r="BB76" s="14">
        <v>6793.5622999999996</v>
      </c>
    </row>
    <row r="77" spans="1:54" x14ac:dyDescent="0.25">
      <c r="A77" s="19"/>
      <c r="B77" s="18"/>
      <c r="C77" s="18"/>
      <c r="D77" s="18"/>
      <c r="AT77" s="14">
        <v>2083</v>
      </c>
      <c r="AU77" s="14">
        <v>1105.7291</v>
      </c>
      <c r="AZ77" s="14">
        <v>2083</v>
      </c>
      <c r="BA77" s="14">
        <v>6810.1189000000004</v>
      </c>
      <c r="BB77" s="14">
        <v>6810.1189000000004</v>
      </c>
    </row>
    <row r="78" spans="1:54" x14ac:dyDescent="0.25">
      <c r="A78" s="19"/>
      <c r="B78" s="18"/>
      <c r="C78" s="18"/>
      <c r="D78" s="18"/>
      <c r="AT78" s="14">
        <v>2084</v>
      </c>
      <c r="AU78" s="14">
        <v>1107.5617999999999</v>
      </c>
      <c r="AZ78" s="14">
        <v>2084</v>
      </c>
      <c r="BA78" s="14">
        <v>6826.4638000000004</v>
      </c>
      <c r="BB78" s="14">
        <v>6826.4638000000004</v>
      </c>
    </row>
    <row r="79" spans="1:54" x14ac:dyDescent="0.25">
      <c r="A79" s="19"/>
      <c r="B79" s="18"/>
      <c r="C79" s="18"/>
      <c r="D79" s="18"/>
      <c r="AT79" s="14">
        <v>2085</v>
      </c>
      <c r="AU79" s="14">
        <v>1111.3178</v>
      </c>
      <c r="AZ79" s="14">
        <v>2085</v>
      </c>
      <c r="BA79" s="14">
        <v>6842.6314000000002</v>
      </c>
      <c r="BB79" s="14">
        <v>6842.6314000000002</v>
      </c>
    </row>
    <row r="80" spans="1:54" x14ac:dyDescent="0.25">
      <c r="A80" s="19"/>
      <c r="B80" s="18"/>
      <c r="C80" s="18"/>
      <c r="D80" s="18"/>
      <c r="AT80" s="14">
        <v>2086</v>
      </c>
      <c r="AU80" s="14">
        <v>1112.4262000000001</v>
      </c>
      <c r="AZ80" s="14">
        <v>2086</v>
      </c>
      <c r="BA80" s="14">
        <v>6858.6908000000003</v>
      </c>
      <c r="BB80" s="14">
        <v>6858.6908000000003</v>
      </c>
    </row>
    <row r="81" spans="1:54" x14ac:dyDescent="0.25">
      <c r="A81" s="19"/>
      <c r="B81" s="18"/>
      <c r="C81" s="18"/>
      <c r="D81" s="18"/>
      <c r="AT81" s="14">
        <v>2087</v>
      </c>
      <c r="AU81" s="14">
        <v>1113.2526</v>
      </c>
      <c r="AZ81" s="14">
        <v>2087</v>
      </c>
      <c r="BA81" s="14">
        <v>6874.6872000000003</v>
      </c>
      <c r="BB81" s="14">
        <v>6874.6872000000003</v>
      </c>
    </row>
    <row r="82" spans="1:54" x14ac:dyDescent="0.25">
      <c r="A82" s="19"/>
      <c r="B82" s="18"/>
      <c r="C82" s="18"/>
      <c r="D82" s="18"/>
      <c r="AT82" s="14">
        <v>2088</v>
      </c>
      <c r="AU82" s="14">
        <v>1117.3121000000001</v>
      </c>
      <c r="AZ82" s="14">
        <v>2088</v>
      </c>
      <c r="BA82" s="14">
        <v>6890.7201999999997</v>
      </c>
      <c r="BB82" s="14">
        <v>6890.7201999999997</v>
      </c>
    </row>
    <row r="83" spans="1:54" x14ac:dyDescent="0.25">
      <c r="A83" s="19"/>
      <c r="B83" s="18"/>
      <c r="C83" s="18"/>
      <c r="D83" s="18"/>
      <c r="AT83" s="14">
        <v>2089</v>
      </c>
      <c r="AU83" s="14">
        <v>1118.7850000000001</v>
      </c>
      <c r="AZ83" s="14">
        <v>2089</v>
      </c>
      <c r="BA83" s="14">
        <v>6906.8991999999998</v>
      </c>
      <c r="BB83" s="14">
        <v>6906.8991999999998</v>
      </c>
    </row>
    <row r="84" spans="1:54" x14ac:dyDescent="0.25">
      <c r="A84" s="19"/>
      <c r="B84" s="18"/>
      <c r="C84" s="18"/>
      <c r="D84" s="18"/>
      <c r="AT84" s="14">
        <v>2090</v>
      </c>
      <c r="AU84" s="14">
        <v>1121.8689999999999</v>
      </c>
      <c r="AZ84" s="14">
        <v>2090</v>
      </c>
      <c r="BA84" s="14">
        <v>6923.2632000000003</v>
      </c>
      <c r="BB84" s="14">
        <v>6923.2632000000003</v>
      </c>
    </row>
    <row r="85" spans="1:54" x14ac:dyDescent="0.25">
      <c r="A85" s="19"/>
      <c r="B85" s="18"/>
      <c r="C85" s="18"/>
      <c r="D85" s="18"/>
      <c r="AT85" s="14">
        <v>2091</v>
      </c>
      <c r="AU85" s="14">
        <v>1122.2158999999999</v>
      </c>
      <c r="AZ85" s="14">
        <v>2091</v>
      </c>
      <c r="BA85" s="14">
        <v>6939.8407999999999</v>
      </c>
      <c r="BB85" s="14">
        <v>6939.8407999999999</v>
      </c>
    </row>
    <row r="86" spans="1:54" x14ac:dyDescent="0.25">
      <c r="A86" s="19"/>
      <c r="B86" s="18"/>
      <c r="C86" s="18"/>
      <c r="D86" s="18"/>
      <c r="AT86" s="14">
        <v>2092</v>
      </c>
      <c r="AU86" s="14">
        <v>1122.3107</v>
      </c>
      <c r="AZ86" s="14">
        <v>2092</v>
      </c>
      <c r="BA86" s="14">
        <v>6956.6876000000002</v>
      </c>
      <c r="BB86" s="14">
        <v>6956.6876000000002</v>
      </c>
    </row>
    <row r="87" spans="1:54" x14ac:dyDescent="0.25">
      <c r="A87" s="19"/>
      <c r="B87" s="18"/>
      <c r="C87" s="18"/>
      <c r="D87" s="18"/>
      <c r="AT87" s="14">
        <v>2093</v>
      </c>
      <c r="AU87" s="14">
        <v>1126.7602999999999</v>
      </c>
      <c r="AZ87" s="14">
        <v>2093</v>
      </c>
      <c r="BA87" s="14">
        <v>6973.8455000000004</v>
      </c>
      <c r="BB87" s="14">
        <v>6973.8455000000004</v>
      </c>
    </row>
    <row r="88" spans="1:54" x14ac:dyDescent="0.25">
      <c r="A88" s="19"/>
      <c r="B88" s="18"/>
      <c r="C88" s="18"/>
      <c r="D88" s="18"/>
      <c r="AT88" s="14">
        <v>2094</v>
      </c>
      <c r="AU88" s="14">
        <v>1128.5309</v>
      </c>
      <c r="AZ88" s="14">
        <v>2094</v>
      </c>
      <c r="BA88" s="14">
        <v>6991.2952999999998</v>
      </c>
      <c r="BB88" s="14">
        <v>6991.2952999999998</v>
      </c>
    </row>
    <row r="89" spans="1:54" x14ac:dyDescent="0.25">
      <c r="A89" s="19"/>
      <c r="B89" s="18"/>
      <c r="C89" s="18"/>
      <c r="D89" s="18"/>
      <c r="AT89" s="14">
        <v>2095</v>
      </c>
      <c r="AU89" s="14">
        <v>1132.2008000000001</v>
      </c>
      <c r="AZ89" s="14">
        <v>2095</v>
      </c>
      <c r="BA89" s="14">
        <v>7009.0384999999997</v>
      </c>
      <c r="BB89" s="14">
        <v>7009.0384999999997</v>
      </c>
    </row>
    <row r="90" spans="1:54" x14ac:dyDescent="0.25">
      <c r="A90" s="19"/>
      <c r="B90" s="18"/>
      <c r="C90" s="18"/>
      <c r="D90" s="18"/>
      <c r="AT90" s="14">
        <v>2096</v>
      </c>
      <c r="AU90" s="14">
        <v>1133.2714000000001</v>
      </c>
      <c r="AZ90" s="14">
        <v>2096</v>
      </c>
      <c r="BA90" s="14">
        <v>7027.0393999999997</v>
      </c>
      <c r="BB90" s="14">
        <v>7027.0393999999997</v>
      </c>
    </row>
    <row r="91" spans="1:54" x14ac:dyDescent="0.25">
      <c r="A91" s="19"/>
      <c r="B91" s="18"/>
      <c r="C91" s="18"/>
      <c r="D91" s="18"/>
      <c r="AT91" s="14">
        <v>2097</v>
      </c>
      <c r="AU91" s="14">
        <v>1134.3453</v>
      </c>
      <c r="AZ91" s="14">
        <v>2097</v>
      </c>
      <c r="BA91" s="14">
        <v>7045.2599</v>
      </c>
      <c r="BB91" s="14">
        <v>7045.2599</v>
      </c>
    </row>
    <row r="92" spans="1:54" x14ac:dyDescent="0.25">
      <c r="A92" s="19"/>
      <c r="B92" s="18"/>
      <c r="C92" s="18"/>
      <c r="D92" s="18"/>
      <c r="AT92" s="14">
        <v>2098</v>
      </c>
      <c r="AU92" s="14">
        <v>1138.6841999999999</v>
      </c>
      <c r="AZ92" s="14">
        <v>2098</v>
      </c>
      <c r="BA92" s="14">
        <v>7063.7316000000001</v>
      </c>
      <c r="BB92" s="14">
        <v>7063.7316000000001</v>
      </c>
    </row>
    <row r="93" spans="1:54" x14ac:dyDescent="0.25">
      <c r="A93" s="19"/>
      <c r="B93" s="18"/>
      <c r="C93" s="18"/>
      <c r="D93" s="18"/>
      <c r="AT93" s="14">
        <v>2099</v>
      </c>
      <c r="AU93" s="14">
        <v>1140.5931</v>
      </c>
      <c r="AZ93" s="14">
        <v>2099</v>
      </c>
      <c r="BA93" s="14">
        <v>7082.3868000000002</v>
      </c>
      <c r="BB93" s="14">
        <v>7082.3868000000002</v>
      </c>
    </row>
    <row r="94" spans="1:54" x14ac:dyDescent="0.25">
      <c r="A94" s="19"/>
      <c r="B94" s="18"/>
      <c r="C94" s="18"/>
      <c r="D94" s="18"/>
      <c r="AT94" s="14">
        <v>2100</v>
      </c>
      <c r="AU94" s="14">
        <v>1144.165</v>
      </c>
      <c r="AZ94" s="14">
        <v>2100</v>
      </c>
      <c r="BA94" s="14">
        <v>7101.1641</v>
      </c>
      <c r="BB94" s="14">
        <v>7101.1641</v>
      </c>
    </row>
    <row r="95" spans="1:54" x14ac:dyDescent="0.25">
      <c r="A95" s="19"/>
      <c r="B95" s="18"/>
      <c r="C95" s="18"/>
      <c r="D95" s="18"/>
      <c r="AT95" s="14">
        <v>2101</v>
      </c>
      <c r="AU95" s="14">
        <v>1145.2628999999999</v>
      </c>
      <c r="AZ95" s="14">
        <v>2101</v>
      </c>
      <c r="BA95" s="14">
        <v>7120.0276000000003</v>
      </c>
      <c r="BB95" s="14">
        <v>7120.0276000000003</v>
      </c>
    </row>
    <row r="96" spans="1:54" x14ac:dyDescent="0.25">
      <c r="A96" s="19"/>
      <c r="B96" s="18"/>
      <c r="C96" s="18"/>
      <c r="D96" s="18"/>
      <c r="AT96" s="14">
        <v>2102</v>
      </c>
      <c r="AU96" s="14">
        <v>1146.1032</v>
      </c>
      <c r="AZ96" s="14">
        <v>2102</v>
      </c>
      <c r="BA96" s="14">
        <v>7138.9233999999997</v>
      </c>
      <c r="BB96" s="14">
        <v>7138.9233999999997</v>
      </c>
    </row>
    <row r="97" spans="1:54" x14ac:dyDescent="0.25">
      <c r="A97" s="19"/>
      <c r="B97" s="18"/>
      <c r="C97" s="18"/>
      <c r="D97" s="18"/>
      <c r="AT97" s="14">
        <v>2103</v>
      </c>
      <c r="AU97" s="14">
        <v>1151.0972999999999</v>
      </c>
      <c r="AZ97" s="14">
        <v>2103</v>
      </c>
      <c r="BA97" s="14">
        <v>7157.8854000000001</v>
      </c>
      <c r="BB97" s="14">
        <v>7157.8854000000001</v>
      </c>
    </row>
    <row r="98" spans="1:54" x14ac:dyDescent="0.25">
      <c r="A98" s="19"/>
      <c r="B98" s="18"/>
      <c r="C98" s="18"/>
      <c r="D98" s="18"/>
      <c r="AT98" s="14">
        <v>2104</v>
      </c>
      <c r="AU98" s="14">
        <v>1153.6025999999999</v>
      </c>
      <c r="AZ98" s="14">
        <v>2104</v>
      </c>
      <c r="BA98" s="14">
        <v>7176.9386000000004</v>
      </c>
      <c r="BB98" s="14">
        <v>7176.9386000000004</v>
      </c>
    </row>
    <row r="99" spans="1:54" x14ac:dyDescent="0.25">
      <c r="A99" s="19"/>
      <c r="B99" s="18"/>
      <c r="C99" s="18"/>
      <c r="D99" s="18"/>
      <c r="AT99" s="14">
        <v>2105</v>
      </c>
      <c r="AU99" s="14">
        <v>1161.0558000000001</v>
      </c>
      <c r="AZ99" s="14">
        <v>2105</v>
      </c>
      <c r="BA99" s="14">
        <v>7196.0159000000003</v>
      </c>
      <c r="BB99" s="14">
        <v>7196.0159000000003</v>
      </c>
    </row>
    <row r="100" spans="1:54" x14ac:dyDescent="0.25">
      <c r="A100" s="19"/>
      <c r="B100" s="18"/>
      <c r="C100" s="18"/>
      <c r="D100" s="18"/>
      <c r="AT100" s="14">
        <v>2106</v>
      </c>
      <c r="AU100" s="14">
        <v>1162.9828</v>
      </c>
      <c r="AZ100" s="14">
        <v>2106</v>
      </c>
      <c r="BA100" s="14">
        <v>7215.0837000000001</v>
      </c>
      <c r="BB100" s="14">
        <v>7215.0837000000001</v>
      </c>
    </row>
    <row r="101" spans="1:54" x14ac:dyDescent="0.25">
      <c r="A101" s="19"/>
      <c r="B101" s="18"/>
      <c r="C101" s="18"/>
      <c r="D101" s="18"/>
      <c r="AT101" s="14">
        <v>2107</v>
      </c>
      <c r="AU101" s="14">
        <v>1164.8515</v>
      </c>
      <c r="AZ101" s="14">
        <v>2107</v>
      </c>
      <c r="BA101" s="14">
        <v>7234.1514999999999</v>
      </c>
      <c r="BB101" s="14">
        <v>7234.1514999999999</v>
      </c>
    </row>
    <row r="102" spans="1:54" x14ac:dyDescent="0.25">
      <c r="A102" s="19"/>
      <c r="B102" s="18"/>
      <c r="C102" s="18"/>
      <c r="D102" s="18"/>
      <c r="AT102" s="14">
        <v>2108</v>
      </c>
      <c r="AU102" s="14">
        <v>1170.1121000000001</v>
      </c>
      <c r="AZ102" s="14">
        <v>2108</v>
      </c>
      <c r="BA102" s="14">
        <v>7253.2030000000004</v>
      </c>
      <c r="BB102" s="14">
        <v>7253.2030000000004</v>
      </c>
    </row>
    <row r="103" spans="1:54" x14ac:dyDescent="0.25">
      <c r="A103" s="19"/>
      <c r="B103" s="18"/>
      <c r="C103" s="18"/>
      <c r="D103" s="18"/>
      <c r="AT103" s="14">
        <v>2109</v>
      </c>
      <c r="AU103" s="14">
        <v>1172.9848</v>
      </c>
      <c r="AZ103" s="14">
        <v>2109</v>
      </c>
      <c r="BA103" s="14">
        <v>7272.2340000000004</v>
      </c>
      <c r="BB103" s="14">
        <v>7272.2340000000004</v>
      </c>
    </row>
    <row r="104" spans="1:54" x14ac:dyDescent="0.25">
      <c r="A104" s="19"/>
      <c r="B104" s="18"/>
      <c r="C104" s="18"/>
      <c r="D104" s="18"/>
      <c r="AT104" s="14">
        <v>2110</v>
      </c>
      <c r="AU104" s="14">
        <v>1177.2378000000001</v>
      </c>
      <c r="AZ104" s="14">
        <v>2110</v>
      </c>
      <c r="BA104" s="14">
        <v>7291.2145</v>
      </c>
      <c r="BB104" s="14">
        <v>7291.2145</v>
      </c>
    </row>
    <row r="105" spans="1:54" x14ac:dyDescent="0.25">
      <c r="A105" s="19"/>
      <c r="B105" s="18"/>
      <c r="C105" s="18"/>
      <c r="D105" s="18"/>
      <c r="AT105" s="14">
        <v>2111</v>
      </c>
      <c r="AU105" s="14">
        <v>1178.7471</v>
      </c>
      <c r="AZ105" s="14">
        <v>2111</v>
      </c>
      <c r="BA105" s="14">
        <v>7310.1449000000002</v>
      </c>
      <c r="BB105" s="14">
        <v>7310.1449000000002</v>
      </c>
    </row>
    <row r="106" spans="1:54" x14ac:dyDescent="0.25">
      <c r="A106" s="19"/>
      <c r="B106" s="18"/>
      <c r="C106" s="18"/>
      <c r="D106" s="18"/>
      <c r="AT106" s="14">
        <v>2112</v>
      </c>
      <c r="AU106" s="14">
        <v>1180.2679000000001</v>
      </c>
      <c r="AZ106" s="14">
        <v>2112</v>
      </c>
      <c r="BA106" s="14">
        <v>7328.9742999999999</v>
      </c>
      <c r="BB106" s="14">
        <v>7328.9742999999999</v>
      </c>
    </row>
    <row r="107" spans="1:54" x14ac:dyDescent="0.25">
      <c r="A107" s="19"/>
      <c r="B107" s="18"/>
      <c r="C107" s="18"/>
      <c r="D107" s="18"/>
      <c r="AT107" s="14">
        <v>2113</v>
      </c>
      <c r="AU107" s="14">
        <v>1184.9793</v>
      </c>
      <c r="AZ107" s="14">
        <v>2113</v>
      </c>
      <c r="BA107" s="14">
        <v>7347.6918999999998</v>
      </c>
      <c r="BB107" s="14">
        <v>7347.6918999999998</v>
      </c>
    </row>
    <row r="108" spans="1:54" x14ac:dyDescent="0.25">
      <c r="A108" s="19"/>
      <c r="B108" s="18"/>
      <c r="C108" s="18"/>
      <c r="D108" s="18"/>
      <c r="AT108" s="14">
        <v>2114</v>
      </c>
      <c r="AU108" s="14">
        <v>1187.5077000000001</v>
      </c>
      <c r="AZ108" s="14">
        <v>2114</v>
      </c>
      <c r="BA108" s="14">
        <v>7366.2825999999995</v>
      </c>
      <c r="BB108" s="14">
        <v>7366.2825999999995</v>
      </c>
    </row>
    <row r="109" spans="1:54" x14ac:dyDescent="0.25">
      <c r="A109" s="19"/>
      <c r="B109" s="18"/>
      <c r="C109" s="18"/>
      <c r="D109" s="18"/>
      <c r="AT109" s="14">
        <v>2115</v>
      </c>
      <c r="AU109" s="14">
        <v>1190.729</v>
      </c>
      <c r="AZ109" s="14">
        <v>2115</v>
      </c>
      <c r="BA109" s="14">
        <v>7384.6385</v>
      </c>
      <c r="BB109" s="14">
        <v>7384.6385</v>
      </c>
    </row>
    <row r="110" spans="1:54" x14ac:dyDescent="0.25">
      <c r="A110" s="19"/>
      <c r="B110" s="18"/>
      <c r="C110" s="18"/>
      <c r="D110" s="18"/>
      <c r="AT110" s="14">
        <v>2116</v>
      </c>
      <c r="AU110" s="14">
        <v>1191.2335</v>
      </c>
      <c r="AZ110" s="14">
        <v>2116</v>
      </c>
      <c r="BA110" s="14">
        <v>7402.6845999999996</v>
      </c>
      <c r="BB110" s="14">
        <v>7402.6845999999996</v>
      </c>
    </row>
    <row r="111" spans="1:54" x14ac:dyDescent="0.25">
      <c r="A111" s="19"/>
      <c r="B111" s="18"/>
      <c r="C111" s="18"/>
      <c r="D111" s="18"/>
      <c r="AT111" s="14">
        <v>2117</v>
      </c>
      <c r="AU111" s="14">
        <v>1191.6505</v>
      </c>
      <c r="AZ111" s="14">
        <v>2117</v>
      </c>
      <c r="BA111" s="14">
        <v>7420.3566000000001</v>
      </c>
      <c r="BB111" s="14">
        <v>7420.3566000000001</v>
      </c>
    </row>
    <row r="112" spans="1:54" x14ac:dyDescent="0.25">
      <c r="A112" s="19"/>
      <c r="B112" s="18"/>
      <c r="C112" s="18"/>
      <c r="D112" s="18"/>
      <c r="AT112" s="14">
        <v>2118</v>
      </c>
      <c r="AU112" s="14">
        <v>1195.6606999999999</v>
      </c>
      <c r="AZ112" s="14">
        <v>2118</v>
      </c>
      <c r="BA112" s="14">
        <v>7437.6274999999996</v>
      </c>
      <c r="BB112" s="14">
        <v>7437.6274999999996</v>
      </c>
    </row>
    <row r="113" spans="1:54" x14ac:dyDescent="0.25">
      <c r="A113" s="19"/>
      <c r="B113" s="18"/>
      <c r="C113" s="18"/>
      <c r="D113" s="18"/>
      <c r="AT113" s="14">
        <v>2119</v>
      </c>
      <c r="AU113" s="14">
        <v>1196.7969000000001</v>
      </c>
      <c r="AZ113" s="14">
        <v>2119</v>
      </c>
      <c r="BA113" s="14">
        <v>7454.5672000000004</v>
      </c>
      <c r="BB113" s="14">
        <v>7454.5672000000004</v>
      </c>
    </row>
    <row r="114" spans="1:54" x14ac:dyDescent="0.25">
      <c r="A114" s="19"/>
      <c r="B114" s="18"/>
      <c r="C114" s="18"/>
      <c r="D114" s="18"/>
      <c r="AT114" s="14">
        <v>2120</v>
      </c>
      <c r="AU114" s="14">
        <v>1202.6745000000001</v>
      </c>
      <c r="AZ114" s="14">
        <v>2120</v>
      </c>
      <c r="BA114" s="14">
        <v>7471.2739000000001</v>
      </c>
      <c r="BB114" s="14">
        <v>7471.2739000000001</v>
      </c>
    </row>
    <row r="115" spans="1:54" x14ac:dyDescent="0.25">
      <c r="A115" s="19"/>
      <c r="B115" s="18"/>
      <c r="C115" s="18"/>
      <c r="D115" s="18"/>
      <c r="AT115" s="14">
        <v>2121</v>
      </c>
      <c r="AU115" s="14">
        <v>1204.7093</v>
      </c>
      <c r="AZ115" s="14">
        <v>2121</v>
      </c>
      <c r="BA115" s="14">
        <v>7487.7395999999999</v>
      </c>
      <c r="BB115" s="14">
        <v>7487.7395999999999</v>
      </c>
    </row>
    <row r="116" spans="1:54" x14ac:dyDescent="0.25">
      <c r="A116" s="19"/>
      <c r="B116" s="18"/>
      <c r="C116" s="18"/>
      <c r="D116" s="18"/>
      <c r="AT116" s="14">
        <v>2122</v>
      </c>
      <c r="AU116" s="14">
        <v>1205.9436000000001</v>
      </c>
      <c r="AZ116" s="14">
        <v>2122</v>
      </c>
      <c r="BA116" s="14">
        <v>7503.9566000000004</v>
      </c>
      <c r="BB116" s="14">
        <v>7503.9566000000004</v>
      </c>
    </row>
    <row r="117" spans="1:54" x14ac:dyDescent="0.25">
      <c r="A117" s="19"/>
      <c r="B117" s="18"/>
      <c r="C117" s="18"/>
      <c r="D117" s="18"/>
      <c r="AT117" s="14">
        <v>2123</v>
      </c>
      <c r="AU117" s="14">
        <v>1207.9457</v>
      </c>
      <c r="AZ117" s="14">
        <v>2123</v>
      </c>
      <c r="BA117" s="14">
        <v>7519.9162999999999</v>
      </c>
      <c r="BB117" s="14">
        <v>7519.9162999999999</v>
      </c>
    </row>
    <row r="118" spans="1:54" x14ac:dyDescent="0.25">
      <c r="A118" s="19"/>
      <c r="B118" s="18"/>
      <c r="C118" s="18"/>
      <c r="D118" s="18"/>
      <c r="AT118" s="14">
        <v>2124</v>
      </c>
      <c r="AU118" s="14">
        <v>1209.1242</v>
      </c>
      <c r="AZ118" s="14">
        <v>2124</v>
      </c>
      <c r="BA118" s="14">
        <v>7535.6280999999999</v>
      </c>
      <c r="BB118" s="14">
        <v>7535.6280999999999</v>
      </c>
    </row>
    <row r="119" spans="1:54" x14ac:dyDescent="0.25">
      <c r="A119" s="19"/>
      <c r="B119" s="18"/>
      <c r="C119" s="18"/>
      <c r="D119" s="18"/>
      <c r="AT119" s="14">
        <v>2125</v>
      </c>
      <c r="AU119" s="14">
        <v>1211.9431</v>
      </c>
      <c r="AZ119" s="14">
        <v>2125</v>
      </c>
      <c r="BA119" s="14">
        <v>7551.1345000000001</v>
      </c>
      <c r="BB119" s="14">
        <v>7551.1345000000001</v>
      </c>
    </row>
    <row r="120" spans="1:54" x14ac:dyDescent="0.25">
      <c r="A120" s="19"/>
      <c r="B120" s="18"/>
      <c r="C120" s="18"/>
      <c r="D120" s="18"/>
      <c r="AT120" s="14">
        <v>2126</v>
      </c>
      <c r="AU120" s="14">
        <v>1211.8753999999999</v>
      </c>
      <c r="AZ120" s="14">
        <v>2126</v>
      </c>
      <c r="BA120" s="14">
        <v>7566.4777000000004</v>
      </c>
      <c r="BB120" s="14">
        <v>7566.4777000000004</v>
      </c>
    </row>
    <row r="121" spans="1:54" x14ac:dyDescent="0.25">
      <c r="A121" s="19"/>
      <c r="B121" s="18"/>
      <c r="C121" s="18"/>
      <c r="D121" s="18"/>
      <c r="AT121" s="14">
        <v>2127</v>
      </c>
      <c r="AU121" s="14">
        <v>1212.0798</v>
      </c>
      <c r="AZ121" s="14">
        <v>2127</v>
      </c>
      <c r="BA121" s="14">
        <v>7581.7006000000001</v>
      </c>
      <c r="BB121" s="14">
        <v>7581.7006000000001</v>
      </c>
    </row>
    <row r="122" spans="1:54" x14ac:dyDescent="0.25">
      <c r="A122" s="19"/>
      <c r="B122" s="18"/>
      <c r="C122" s="18"/>
      <c r="D122" s="18"/>
      <c r="AT122" s="14">
        <v>2128</v>
      </c>
      <c r="AU122" s="14">
        <v>1215.9289000000001</v>
      </c>
      <c r="AZ122" s="14">
        <v>2128</v>
      </c>
      <c r="BA122" s="14">
        <v>7596.8594000000003</v>
      </c>
      <c r="BB122" s="14">
        <v>7596.8594000000003</v>
      </c>
    </row>
    <row r="123" spans="1:54" x14ac:dyDescent="0.25">
      <c r="A123" s="19"/>
      <c r="B123" s="18"/>
      <c r="C123" s="18"/>
      <c r="D123" s="18"/>
    </row>
    <row r="124" spans="1:54" x14ac:dyDescent="0.25">
      <c r="A124" s="19"/>
      <c r="B124" s="18"/>
      <c r="C124" s="18"/>
      <c r="D124" s="18"/>
    </row>
    <row r="125" spans="1:54" x14ac:dyDescent="0.25">
      <c r="A125" s="19"/>
      <c r="B125" s="18"/>
      <c r="C125" s="18"/>
      <c r="D125" s="18"/>
    </row>
    <row r="126" spans="1:54" x14ac:dyDescent="0.25">
      <c r="A126" s="19"/>
      <c r="B126" s="18"/>
      <c r="C126" s="18"/>
      <c r="D126" s="18"/>
    </row>
    <row r="127" spans="1:54" x14ac:dyDescent="0.25">
      <c r="A127" s="19"/>
      <c r="B127" s="18"/>
      <c r="C127" s="18"/>
      <c r="D127" s="18"/>
    </row>
    <row r="128" spans="1:54" x14ac:dyDescent="0.25">
      <c r="A128" s="19"/>
      <c r="B128" s="18"/>
      <c r="C128" s="18"/>
      <c r="D128" s="18"/>
    </row>
    <row r="129" spans="1:4" x14ac:dyDescent="0.25">
      <c r="A129" s="19"/>
      <c r="B129" s="18"/>
      <c r="C129" s="18"/>
      <c r="D129" s="18"/>
    </row>
    <row r="130" spans="1:4" x14ac:dyDescent="0.25">
      <c r="A130" s="19"/>
      <c r="B130" s="18"/>
      <c r="C130" s="18"/>
      <c r="D130" s="18"/>
    </row>
    <row r="131" spans="1:4" x14ac:dyDescent="0.25">
      <c r="A131" s="19"/>
      <c r="B131" s="18"/>
      <c r="C131" s="18"/>
      <c r="D131" s="18"/>
    </row>
    <row r="132" spans="1:4" x14ac:dyDescent="0.25">
      <c r="A132" s="19"/>
      <c r="B132" s="18"/>
      <c r="C132" s="18"/>
      <c r="D132" s="18"/>
    </row>
    <row r="133" spans="1:4" x14ac:dyDescent="0.25">
      <c r="A133" s="19"/>
      <c r="B133" s="18"/>
      <c r="C133" s="18"/>
      <c r="D133" s="18"/>
    </row>
    <row r="134" spans="1:4" x14ac:dyDescent="0.25">
      <c r="A134" s="19"/>
      <c r="B134" s="18"/>
      <c r="C134" s="18"/>
      <c r="D134" s="18"/>
    </row>
    <row r="135" spans="1:4" x14ac:dyDescent="0.25">
      <c r="A135" s="19"/>
      <c r="B135" s="18"/>
      <c r="C135" s="18"/>
      <c r="D135" s="18"/>
    </row>
    <row r="136" spans="1:4" x14ac:dyDescent="0.25">
      <c r="A136" s="19"/>
      <c r="B136" s="18"/>
      <c r="C136" s="18"/>
      <c r="D136" s="18"/>
    </row>
    <row r="137" spans="1:4" x14ac:dyDescent="0.25">
      <c r="A137" s="19"/>
      <c r="B137" s="18"/>
      <c r="C137" s="18"/>
      <c r="D137" s="18"/>
    </row>
    <row r="138" spans="1:4" x14ac:dyDescent="0.25">
      <c r="A138" s="19"/>
      <c r="B138" s="18"/>
      <c r="C138" s="18"/>
      <c r="D138" s="18"/>
    </row>
    <row r="139" spans="1:4" x14ac:dyDescent="0.25">
      <c r="A139" s="19"/>
      <c r="B139" s="18"/>
      <c r="C139" s="18"/>
      <c r="D139" s="18"/>
    </row>
    <row r="140" spans="1:4" x14ac:dyDescent="0.25">
      <c r="A140" s="19"/>
      <c r="B140" s="18"/>
      <c r="C140" s="18"/>
      <c r="D140" s="18"/>
    </row>
    <row r="141" spans="1:4" x14ac:dyDescent="0.25">
      <c r="A141" s="19"/>
      <c r="B141" s="18"/>
      <c r="C141" s="18"/>
      <c r="D141" s="18"/>
    </row>
    <row r="142" spans="1:4" x14ac:dyDescent="0.25">
      <c r="A142" s="19"/>
      <c r="B142" s="18"/>
      <c r="C142" s="18"/>
      <c r="D142" s="18"/>
    </row>
    <row r="143" spans="1:4" x14ac:dyDescent="0.25">
      <c r="A143" s="19"/>
      <c r="B143" s="18"/>
      <c r="C143" s="18"/>
      <c r="D143" s="18"/>
    </row>
    <row r="144" spans="1:4" x14ac:dyDescent="0.25">
      <c r="A144" s="19"/>
      <c r="B144" s="18"/>
      <c r="C144" s="18"/>
      <c r="D144" s="18"/>
    </row>
    <row r="145" spans="1:4" x14ac:dyDescent="0.25">
      <c r="A145" s="19"/>
      <c r="B145" s="18"/>
      <c r="C145" s="18"/>
      <c r="D145" s="18"/>
    </row>
    <row r="146" spans="1:4" x14ac:dyDescent="0.25">
      <c r="A146" s="19"/>
      <c r="B146" s="18"/>
      <c r="C146" s="18"/>
      <c r="D146" s="18"/>
    </row>
    <row r="147" spans="1:4" x14ac:dyDescent="0.25">
      <c r="A147" s="19"/>
      <c r="B147" s="18"/>
      <c r="C147" s="18"/>
      <c r="D147" s="18"/>
    </row>
    <row r="148" spans="1:4" x14ac:dyDescent="0.25">
      <c r="A148" s="19"/>
      <c r="B148" s="18"/>
      <c r="C148" s="18"/>
      <c r="D148" s="18"/>
    </row>
    <row r="149" spans="1:4" x14ac:dyDescent="0.25">
      <c r="A149" s="19"/>
      <c r="B149" s="18"/>
      <c r="C149" s="18"/>
      <c r="D149" s="18"/>
    </row>
    <row r="150" spans="1:4" x14ac:dyDescent="0.25">
      <c r="A150" s="19"/>
      <c r="B150" s="18"/>
      <c r="C150" s="18"/>
      <c r="D150" s="18"/>
    </row>
    <row r="151" spans="1:4" x14ac:dyDescent="0.25">
      <c r="A151" s="19"/>
      <c r="B151" s="18"/>
      <c r="C151" s="18"/>
      <c r="D151" s="18"/>
    </row>
    <row r="152" spans="1:4" x14ac:dyDescent="0.25">
      <c r="A152" s="19"/>
      <c r="B152" s="18"/>
      <c r="C152" s="18"/>
      <c r="D152" s="18"/>
    </row>
    <row r="153" spans="1:4" x14ac:dyDescent="0.25">
      <c r="A153" s="19"/>
      <c r="B153" s="18"/>
      <c r="C153" s="18"/>
      <c r="D153" s="18"/>
    </row>
    <row r="154" spans="1:4" x14ac:dyDescent="0.25">
      <c r="A154" s="19"/>
      <c r="B154" s="18"/>
      <c r="C154" s="18"/>
      <c r="D154" s="18"/>
    </row>
    <row r="155" spans="1:4" x14ac:dyDescent="0.25">
      <c r="A155" s="19"/>
      <c r="B155" s="18"/>
      <c r="C155" s="18"/>
      <c r="D155" s="18"/>
    </row>
    <row r="156" spans="1:4" x14ac:dyDescent="0.25">
      <c r="A156" s="19"/>
      <c r="B156" s="18"/>
      <c r="C156" s="18"/>
      <c r="D156" s="18"/>
    </row>
    <row r="157" spans="1:4" x14ac:dyDescent="0.25">
      <c r="A157" s="19"/>
      <c r="B157" s="18"/>
      <c r="C157" s="18"/>
      <c r="D157" s="18"/>
    </row>
    <row r="158" spans="1:4" x14ac:dyDescent="0.25">
      <c r="A158" s="19"/>
      <c r="B158" s="18"/>
      <c r="C158" s="18"/>
      <c r="D158" s="18"/>
    </row>
    <row r="159" spans="1:4" x14ac:dyDescent="0.25">
      <c r="A159" s="19"/>
      <c r="B159" s="18"/>
      <c r="C159" s="18"/>
      <c r="D159" s="18"/>
    </row>
    <row r="160" spans="1:4" x14ac:dyDescent="0.25">
      <c r="A160" s="19"/>
      <c r="B160" s="18"/>
      <c r="C160" s="18"/>
      <c r="D160" s="18"/>
    </row>
    <row r="161" spans="1:4" x14ac:dyDescent="0.25">
      <c r="A161" s="19"/>
      <c r="B161" s="18"/>
      <c r="C161" s="18"/>
      <c r="D161" s="18"/>
    </row>
    <row r="162" spans="1:4" x14ac:dyDescent="0.25">
      <c r="A162" s="19"/>
      <c r="B162" s="18"/>
      <c r="C162" s="18"/>
      <c r="D162" s="18"/>
    </row>
    <row r="163" spans="1:4" x14ac:dyDescent="0.25">
      <c r="A163" s="19"/>
      <c r="B163" s="18"/>
      <c r="C163" s="18"/>
      <c r="D163" s="18"/>
    </row>
    <row r="164" spans="1:4" x14ac:dyDescent="0.25">
      <c r="A164" s="19"/>
      <c r="B164" s="18"/>
      <c r="C164" s="18"/>
      <c r="D164" s="18"/>
    </row>
    <row r="165" spans="1:4" x14ac:dyDescent="0.25">
      <c r="A165" s="19"/>
      <c r="B165" s="18"/>
      <c r="C165" s="18"/>
      <c r="D165" s="18"/>
    </row>
    <row r="166" spans="1:4" x14ac:dyDescent="0.25">
      <c r="A166" s="19"/>
      <c r="B166" s="18"/>
      <c r="C166" s="18"/>
      <c r="D166" s="18"/>
    </row>
    <row r="167" spans="1:4" x14ac:dyDescent="0.25">
      <c r="A167" s="19"/>
      <c r="B167" s="18"/>
      <c r="C167" s="18"/>
      <c r="D167" s="18"/>
    </row>
    <row r="168" spans="1:4" x14ac:dyDescent="0.25">
      <c r="A168" s="19"/>
      <c r="B168" s="18"/>
      <c r="C168" s="18"/>
      <c r="D168" s="18"/>
    </row>
    <row r="169" spans="1:4" x14ac:dyDescent="0.25">
      <c r="A169" s="19"/>
      <c r="B169" s="18"/>
      <c r="C169" s="18"/>
      <c r="D169" s="18"/>
    </row>
    <row r="170" spans="1:4" x14ac:dyDescent="0.25">
      <c r="A170" s="19"/>
      <c r="B170" s="18"/>
      <c r="C170" s="18"/>
      <c r="D170" s="18"/>
    </row>
    <row r="171" spans="1:4" x14ac:dyDescent="0.25">
      <c r="A171" s="19"/>
      <c r="B171" s="18"/>
      <c r="C171" s="18"/>
      <c r="D171" s="18"/>
    </row>
    <row r="172" spans="1:4" x14ac:dyDescent="0.25">
      <c r="A172" s="19"/>
      <c r="B172" s="18"/>
      <c r="C172" s="18"/>
      <c r="D172" s="18"/>
    </row>
    <row r="173" spans="1:4" x14ac:dyDescent="0.25">
      <c r="A173" s="19"/>
      <c r="B173" s="18"/>
      <c r="C173" s="18"/>
      <c r="D173" s="18"/>
    </row>
    <row r="174" spans="1:4" x14ac:dyDescent="0.25">
      <c r="A174" s="19"/>
      <c r="B174" s="18"/>
      <c r="C174" s="18"/>
      <c r="D174" s="18"/>
    </row>
    <row r="175" spans="1:4" x14ac:dyDescent="0.25">
      <c r="A175" s="19"/>
      <c r="B175" s="18"/>
      <c r="C175" s="18"/>
      <c r="D175" s="18"/>
    </row>
    <row r="176" spans="1:4" x14ac:dyDescent="0.25">
      <c r="A176" s="19"/>
      <c r="B176" s="18"/>
      <c r="C176" s="18"/>
      <c r="D176" s="18"/>
    </row>
    <row r="177" spans="1:4" x14ac:dyDescent="0.25">
      <c r="A177" s="19"/>
      <c r="B177" s="18"/>
      <c r="C177" s="18"/>
      <c r="D177" s="18"/>
    </row>
    <row r="178" spans="1:4" x14ac:dyDescent="0.25">
      <c r="A178" s="19"/>
      <c r="B178" s="18"/>
      <c r="C178" s="18"/>
      <c r="D178" s="18"/>
    </row>
    <row r="179" spans="1:4" x14ac:dyDescent="0.25">
      <c r="A179" s="19"/>
      <c r="B179" s="18"/>
      <c r="C179" s="18"/>
      <c r="D179" s="18"/>
    </row>
    <row r="180" spans="1:4" x14ac:dyDescent="0.25">
      <c r="A180" s="19"/>
      <c r="B180" s="18"/>
      <c r="C180" s="18"/>
      <c r="D180" s="18"/>
    </row>
    <row r="181" spans="1:4" x14ac:dyDescent="0.25">
      <c r="A181" s="19"/>
      <c r="B181" s="18"/>
      <c r="C181" s="18"/>
      <c r="D181" s="18"/>
    </row>
    <row r="182" spans="1:4" x14ac:dyDescent="0.25">
      <c r="A182" s="19"/>
      <c r="B182" s="18"/>
      <c r="C182" s="18"/>
      <c r="D182" s="18"/>
    </row>
    <row r="183" spans="1:4" x14ac:dyDescent="0.25">
      <c r="A183" s="19"/>
      <c r="B183" s="18"/>
      <c r="C183" s="18"/>
      <c r="D183" s="18"/>
    </row>
    <row r="184" spans="1:4" x14ac:dyDescent="0.25">
      <c r="A184" s="19"/>
      <c r="B184" s="18"/>
      <c r="C184" s="18"/>
      <c r="D184" s="18"/>
    </row>
    <row r="185" spans="1:4" x14ac:dyDescent="0.25">
      <c r="A185" s="19"/>
      <c r="B185" s="18"/>
      <c r="C185" s="18"/>
      <c r="D185" s="18"/>
    </row>
    <row r="186" spans="1:4" x14ac:dyDescent="0.25">
      <c r="A186" s="19"/>
      <c r="B186" s="18"/>
      <c r="C186" s="18"/>
      <c r="D186" s="18"/>
    </row>
    <row r="187" spans="1:4" x14ac:dyDescent="0.25">
      <c r="A187" s="19"/>
      <c r="B187" s="18"/>
      <c r="C187" s="18"/>
      <c r="D187" s="18"/>
    </row>
    <row r="188" spans="1:4" x14ac:dyDescent="0.25">
      <c r="A188" s="19"/>
      <c r="B188" s="18"/>
      <c r="C188" s="18"/>
      <c r="D188" s="18"/>
    </row>
    <row r="189" spans="1:4" x14ac:dyDescent="0.25">
      <c r="A189" s="19"/>
      <c r="B189" s="18"/>
      <c r="C189" s="18"/>
      <c r="D189" s="18"/>
    </row>
    <row r="190" spans="1:4" x14ac:dyDescent="0.25">
      <c r="A190" s="19"/>
      <c r="B190" s="18"/>
      <c r="C190" s="18"/>
      <c r="D190" s="18"/>
    </row>
    <row r="191" spans="1:4" x14ac:dyDescent="0.25">
      <c r="A191" s="19"/>
      <c r="B191" s="18"/>
      <c r="C191" s="18"/>
      <c r="D191" s="18"/>
    </row>
    <row r="192" spans="1:4" x14ac:dyDescent="0.25">
      <c r="A192" s="19"/>
      <c r="B192" s="18"/>
      <c r="C192" s="18"/>
      <c r="D192" s="18"/>
    </row>
    <row r="193" spans="1:4" x14ac:dyDescent="0.25">
      <c r="A193" s="19"/>
      <c r="B193" s="18"/>
      <c r="C193" s="18"/>
      <c r="D193" s="18"/>
    </row>
    <row r="194" spans="1:4" x14ac:dyDescent="0.25">
      <c r="A194" s="19"/>
      <c r="B194" s="18"/>
      <c r="C194" s="18"/>
      <c r="D194" s="18"/>
    </row>
    <row r="195" spans="1:4" x14ac:dyDescent="0.25">
      <c r="A195" s="19"/>
      <c r="B195" s="18"/>
      <c r="C195" s="18"/>
      <c r="D195" s="18"/>
    </row>
    <row r="196" spans="1:4" x14ac:dyDescent="0.25">
      <c r="A196" s="19"/>
      <c r="B196" s="18"/>
      <c r="C196" s="18"/>
      <c r="D196" s="18"/>
    </row>
    <row r="197" spans="1:4" x14ac:dyDescent="0.25">
      <c r="A197" s="19"/>
      <c r="B197" s="18"/>
      <c r="C197" s="18"/>
      <c r="D197" s="18"/>
    </row>
    <row r="198" spans="1:4" x14ac:dyDescent="0.25">
      <c r="A198" s="19"/>
      <c r="B198" s="18"/>
      <c r="C198" s="18"/>
      <c r="D198" s="18"/>
    </row>
    <row r="199" spans="1:4" x14ac:dyDescent="0.25">
      <c r="A199" s="19"/>
      <c r="B199" s="18"/>
      <c r="C199" s="18"/>
      <c r="D199" s="18"/>
    </row>
    <row r="200" spans="1:4" x14ac:dyDescent="0.25">
      <c r="A200" s="19"/>
      <c r="B200" s="18"/>
      <c r="C200" s="18"/>
      <c r="D200" s="18"/>
    </row>
    <row r="201" spans="1:4" x14ac:dyDescent="0.25">
      <c r="A201" s="19"/>
      <c r="B201" s="18"/>
      <c r="C201" s="18"/>
      <c r="D201" s="18"/>
    </row>
  </sheetData>
  <hyperlinks>
    <hyperlink ref="A2" location="Forside!A1" display="Retur til forsid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topLeftCell="S5" zoomScaleNormal="100" workbookViewId="0">
      <selection activeCell="L22" sqref="L22"/>
    </sheetView>
  </sheetViews>
  <sheetFormatPr defaultColWidth="9.109375" defaultRowHeight="14.4" x14ac:dyDescent="0.3"/>
  <cols>
    <col min="1" max="1" width="29.109375" style="39" customWidth="1"/>
    <col min="2" max="4" width="10.109375" style="39" bestFit="1" customWidth="1"/>
    <col min="5" max="5" width="9" style="39" bestFit="1" customWidth="1"/>
    <col min="6" max="6" width="10.109375" style="39" bestFit="1" customWidth="1"/>
    <col min="7" max="7" width="20.44140625" style="39" customWidth="1"/>
    <col min="8" max="8" width="14.44140625" style="39" bestFit="1" customWidth="1"/>
    <col min="9" max="9" width="13.6640625" style="39" bestFit="1" customWidth="1"/>
    <col min="10" max="10" width="13" style="39" bestFit="1" customWidth="1"/>
    <col min="11" max="15" width="10.109375" style="39" bestFit="1" customWidth="1"/>
    <col min="16" max="16" width="11.33203125" style="39" bestFit="1" customWidth="1"/>
    <col min="17" max="21" width="9.109375" style="39" customWidth="1"/>
    <col min="22" max="22" width="30.109375" style="39" customWidth="1"/>
    <col min="23" max="60" width="9.109375" style="39" customWidth="1"/>
    <col min="61" max="16384" width="9.109375" style="39"/>
  </cols>
  <sheetData>
    <row r="1" spans="1:56" s="11" customFormat="1" ht="37.200000000000003" customHeight="1" x14ac:dyDescent="0.2">
      <c r="A1" s="23" t="s">
        <v>117</v>
      </c>
      <c r="B1" s="10" t="s">
        <v>101</v>
      </c>
    </row>
    <row r="2" spans="1:56" s="11" customFormat="1" ht="32.4" customHeight="1" x14ac:dyDescent="0.2">
      <c r="A2" s="66" t="s">
        <v>113</v>
      </c>
    </row>
    <row r="4" spans="1:56" x14ac:dyDescent="0.3">
      <c r="A4" s="55"/>
      <c r="B4" s="55" t="s">
        <v>57</v>
      </c>
      <c r="C4" s="56" t="s">
        <v>58</v>
      </c>
      <c r="D4" s="56" t="s">
        <v>59</v>
      </c>
      <c r="E4" s="56" t="s">
        <v>60</v>
      </c>
      <c r="F4" s="56" t="s">
        <v>61</v>
      </c>
      <c r="G4" s="56" t="s">
        <v>62</v>
      </c>
      <c r="H4" s="56" t="s">
        <v>63</v>
      </c>
      <c r="I4" s="56" t="s">
        <v>64</v>
      </c>
      <c r="J4" s="56" t="s">
        <v>64</v>
      </c>
      <c r="K4" s="56" t="s">
        <v>65</v>
      </c>
      <c r="L4" s="56" t="s">
        <v>66</v>
      </c>
      <c r="M4" s="56" t="s">
        <v>67</v>
      </c>
      <c r="N4" s="56" t="s">
        <v>68</v>
      </c>
      <c r="O4" s="56" t="s">
        <v>69</v>
      </c>
      <c r="P4" s="56" t="s">
        <v>70</v>
      </c>
      <c r="Q4" s="55"/>
      <c r="AM4" s="40"/>
      <c r="AN4" s="40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</row>
    <row r="5" spans="1:56" x14ac:dyDescent="0.3">
      <c r="A5" s="54" t="s">
        <v>71</v>
      </c>
      <c r="B5" s="69">
        <v>39115.805081465325</v>
      </c>
      <c r="C5" s="69">
        <v>39115.805081465325</v>
      </c>
      <c r="D5" s="69"/>
      <c r="E5" s="69">
        <v>5286.5151780347696</v>
      </c>
      <c r="F5" s="69">
        <v>11466.251274974175</v>
      </c>
      <c r="G5" s="69">
        <v>15972.486022972222</v>
      </c>
      <c r="H5" s="69">
        <v>6390.5526054841594</v>
      </c>
      <c r="I5" s="69"/>
      <c r="J5" s="69"/>
      <c r="K5" s="69">
        <v>39115.805081465325</v>
      </c>
      <c r="L5" s="69"/>
      <c r="M5" s="69"/>
      <c r="N5" s="69"/>
      <c r="O5" s="69"/>
      <c r="P5" s="69"/>
      <c r="Q5" s="50">
        <f>B5/1000</f>
        <v>39.115805081465325</v>
      </c>
      <c r="AN5" s="40"/>
      <c r="AQ5" s="41"/>
      <c r="AS5" s="41"/>
      <c r="AW5" s="41"/>
      <c r="AX5" s="41"/>
    </row>
    <row r="6" spans="1:56" x14ac:dyDescent="0.3">
      <c r="A6" s="54" t="s">
        <v>72</v>
      </c>
      <c r="B6" s="69">
        <v>4581.6323871998975</v>
      </c>
      <c r="C6" s="69">
        <v>4581.6323871998975</v>
      </c>
      <c r="D6" s="69">
        <v>34534.172694265428</v>
      </c>
      <c r="E6" s="69"/>
      <c r="F6" s="69">
        <v>3652.6580478886476</v>
      </c>
      <c r="G6" s="69">
        <v>928.97433931124988</v>
      </c>
      <c r="H6" s="69"/>
      <c r="I6" s="69"/>
      <c r="J6" s="69"/>
      <c r="K6" s="69">
        <v>39115.805081465325</v>
      </c>
      <c r="L6" s="69">
        <v>34534.172694265428</v>
      </c>
      <c r="M6" s="69"/>
      <c r="N6" s="69"/>
      <c r="O6" s="69"/>
      <c r="P6" s="69"/>
      <c r="Q6" s="50">
        <f>-B6/1000</f>
        <v>-4.5816323871998978</v>
      </c>
      <c r="AN6" s="40"/>
      <c r="AO6" s="41"/>
      <c r="AP6" s="41"/>
      <c r="AS6" s="41"/>
      <c r="AX6" s="41"/>
      <c r="AY6" s="41"/>
    </row>
    <row r="7" spans="1:56" x14ac:dyDescent="0.3">
      <c r="A7" s="54" t="s">
        <v>73</v>
      </c>
      <c r="B7" s="69">
        <v>5799.3823631374817</v>
      </c>
      <c r="C7" s="69">
        <v>5799.3823631374817</v>
      </c>
      <c r="D7" s="69">
        <v>28734.790331127944</v>
      </c>
      <c r="E7" s="69"/>
      <c r="F7" s="69">
        <v>2160.8916314081275</v>
      </c>
      <c r="G7" s="69">
        <v>2272.0750613841492</v>
      </c>
      <c r="H7" s="69"/>
      <c r="I7" s="69">
        <v>1366.4156703452054</v>
      </c>
      <c r="J7" s="69"/>
      <c r="K7" s="69"/>
      <c r="L7" s="69">
        <v>34534.172694265428</v>
      </c>
      <c r="M7" s="69">
        <v>28734.790331127944</v>
      </c>
      <c r="N7" s="69"/>
      <c r="O7" s="69"/>
      <c r="P7" s="69"/>
      <c r="Q7" s="50">
        <f>-B7/1000</f>
        <v>-5.7993823631374815</v>
      </c>
      <c r="AM7" s="40"/>
      <c r="AN7" s="40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</row>
    <row r="8" spans="1:56" x14ac:dyDescent="0.3">
      <c r="A8" s="54" t="s">
        <v>74</v>
      </c>
      <c r="B8" s="69">
        <v>280.48678854731884</v>
      </c>
      <c r="C8" s="69">
        <v>280.48678854731884</v>
      </c>
      <c r="D8" s="69">
        <v>28454.303542580627</v>
      </c>
      <c r="E8" s="69"/>
      <c r="F8" s="69"/>
      <c r="G8" s="69"/>
      <c r="H8" s="69">
        <v>280.48678854731884</v>
      </c>
      <c r="I8" s="69"/>
      <c r="J8" s="69"/>
      <c r="K8" s="69"/>
      <c r="L8" s="69"/>
      <c r="M8" s="69">
        <v>28734.790331127944</v>
      </c>
      <c r="N8" s="69">
        <v>28454.303542580627</v>
      </c>
      <c r="O8" s="69"/>
      <c r="P8" s="69"/>
      <c r="Q8" s="50">
        <f>-B8/1000</f>
        <v>-0.28048678854731884</v>
      </c>
      <c r="AM8" s="40"/>
      <c r="AN8" s="40"/>
      <c r="AO8" s="41"/>
      <c r="AP8" s="41"/>
      <c r="AQ8" s="41"/>
      <c r="AR8" s="41"/>
      <c r="AS8" s="41"/>
      <c r="AT8" s="41"/>
      <c r="AU8" s="41"/>
      <c r="AV8" s="41"/>
      <c r="AZ8" s="41"/>
      <c r="BA8" s="41"/>
    </row>
    <row r="9" spans="1:56" x14ac:dyDescent="0.3">
      <c r="A9" s="54" t="s">
        <v>75</v>
      </c>
      <c r="B9" s="69">
        <v>28454.303542580627</v>
      </c>
      <c r="C9" s="69">
        <v>28454.303542580627</v>
      </c>
      <c r="D9" s="69"/>
      <c r="E9" s="69">
        <v>5286.5151780347696</v>
      </c>
      <c r="F9" s="69">
        <v>5652.7015956773994</v>
      </c>
      <c r="G9" s="69">
        <v>11405.020951931616</v>
      </c>
      <c r="H9" s="69">
        <v>6110.0658169368407</v>
      </c>
      <c r="I9" s="69"/>
      <c r="J9" s="69"/>
      <c r="K9" s="69"/>
      <c r="L9" s="69"/>
      <c r="M9" s="69"/>
      <c r="N9" s="69">
        <v>28454.303542580627</v>
      </c>
      <c r="O9" s="69">
        <v>28454.303542580627</v>
      </c>
      <c r="P9" s="69"/>
      <c r="Q9" s="50">
        <f>B9/1000</f>
        <v>28.454303542580625</v>
      </c>
      <c r="AM9" s="40"/>
      <c r="AN9" s="40"/>
      <c r="AO9" s="41"/>
      <c r="AP9" s="41"/>
      <c r="AQ9" s="41"/>
      <c r="AR9" s="41"/>
      <c r="AS9" s="41"/>
      <c r="AT9" s="41"/>
      <c r="AU9" s="41"/>
      <c r="AV9" s="41"/>
      <c r="BA9" s="41"/>
      <c r="BB9" s="41"/>
    </row>
    <row r="10" spans="1:56" x14ac:dyDescent="0.3">
      <c r="A10" s="54" t="s">
        <v>76</v>
      </c>
      <c r="B10" s="69">
        <v>5290.1740202752617</v>
      </c>
      <c r="C10" s="69">
        <v>5290.1740202752617</v>
      </c>
      <c r="D10" s="69">
        <v>23164.129522305364</v>
      </c>
      <c r="E10" s="69"/>
      <c r="F10" s="69"/>
      <c r="G10" s="69"/>
      <c r="H10" s="69"/>
      <c r="I10" s="69"/>
      <c r="J10" s="69">
        <v>5290.1740202752617</v>
      </c>
      <c r="K10" s="69"/>
      <c r="L10" s="69"/>
      <c r="M10" s="69"/>
      <c r="N10" s="69"/>
      <c r="O10" s="69">
        <v>28454.303542580627</v>
      </c>
      <c r="P10" s="69">
        <v>23164.129522305364</v>
      </c>
      <c r="Q10" s="50">
        <f>-B10/1000</f>
        <v>-5.2901740202752618</v>
      </c>
      <c r="R10" s="41"/>
      <c r="AM10" s="40"/>
      <c r="AN10" s="40"/>
      <c r="AO10" s="41"/>
      <c r="AP10" s="41"/>
      <c r="AQ10" s="41"/>
      <c r="AR10" s="41"/>
      <c r="AS10" s="41"/>
      <c r="AT10" s="41"/>
      <c r="AU10" s="41"/>
      <c r="AV10" s="41"/>
      <c r="BB10" s="41"/>
      <c r="BC10" s="41"/>
    </row>
    <row r="11" spans="1:56" x14ac:dyDescent="0.3">
      <c r="A11" s="54" t="s">
        <v>77</v>
      </c>
      <c r="B11" s="69">
        <v>23164.129522305364</v>
      </c>
      <c r="C11" s="69">
        <v>23164.129522305364</v>
      </c>
      <c r="D11" s="69"/>
      <c r="E11" s="69"/>
      <c r="F11" s="69"/>
      <c r="G11" s="69">
        <v>23164.129522305364</v>
      </c>
      <c r="H11" s="69"/>
      <c r="I11" s="69"/>
      <c r="J11" s="69"/>
      <c r="K11" s="69"/>
      <c r="L11" s="69"/>
      <c r="M11" s="69"/>
      <c r="N11" s="69"/>
      <c r="O11" s="69"/>
      <c r="P11" s="69">
        <v>23164.129522305364</v>
      </c>
      <c r="Q11" s="50">
        <f>B11/1000</f>
        <v>23.164129522305362</v>
      </c>
      <c r="R11" s="41"/>
      <c r="S11" s="41"/>
      <c r="AN11" s="40"/>
      <c r="AO11" s="41"/>
      <c r="AP11" s="41"/>
      <c r="AQ11" s="41"/>
      <c r="AR11" s="41"/>
      <c r="AS11" s="41"/>
      <c r="AT11" s="41"/>
      <c r="AU11" s="41"/>
      <c r="AV11" s="41"/>
      <c r="BC11" s="41"/>
      <c r="BD11" s="41"/>
    </row>
    <row r="12" spans="1:56" ht="15" x14ac:dyDescent="0.25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7"/>
      <c r="L12" s="47"/>
      <c r="M12" s="47"/>
      <c r="N12" s="47"/>
      <c r="O12" s="47"/>
      <c r="P12" s="47"/>
      <c r="Q12" s="47"/>
      <c r="S12" s="41"/>
      <c r="T12" s="41"/>
      <c r="AN12" s="40"/>
      <c r="AO12" s="41"/>
      <c r="AP12" s="41"/>
      <c r="AQ12" s="41"/>
      <c r="AR12" s="41"/>
      <c r="AS12" s="41"/>
      <c r="AT12" s="41"/>
      <c r="AU12" s="41"/>
      <c r="AV12" s="41"/>
      <c r="BD12" s="41"/>
    </row>
    <row r="13" spans="1:56" ht="15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7"/>
      <c r="L13" s="47"/>
      <c r="M13" s="47"/>
      <c r="N13" s="47"/>
      <c r="O13" s="47"/>
      <c r="P13" s="47"/>
      <c r="Q13" s="47"/>
      <c r="T13" s="41"/>
    </row>
    <row r="14" spans="1:56" ht="15" x14ac:dyDescent="0.25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7"/>
      <c r="L14" s="47"/>
      <c r="M14" s="47"/>
      <c r="N14" s="47"/>
      <c r="O14" s="47"/>
      <c r="P14" s="47"/>
      <c r="Q14" s="47"/>
      <c r="AA14" s="41"/>
    </row>
    <row r="15" spans="1:56" ht="15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56" ht="15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28" ht="15" x14ac:dyDescent="0.25">
      <c r="A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1:28" ht="15" x14ac:dyDescent="0.25">
      <c r="A18" s="47"/>
      <c r="C18" s="47"/>
      <c r="D18" s="47"/>
      <c r="E18" s="47"/>
      <c r="F18" s="47"/>
      <c r="G18" s="47"/>
      <c r="H18" s="47"/>
      <c r="I18" s="47"/>
      <c r="J18" s="51"/>
      <c r="K18" s="52"/>
      <c r="L18" s="49"/>
      <c r="M18" s="47"/>
      <c r="N18" s="47"/>
      <c r="O18" s="47"/>
      <c r="P18" s="47"/>
      <c r="Q18" s="47"/>
    </row>
    <row r="19" spans="1:28" ht="15" x14ac:dyDescent="0.25">
      <c r="A19" s="47"/>
      <c r="C19" s="47"/>
      <c r="D19" s="47"/>
      <c r="E19" s="47"/>
      <c r="F19" s="47"/>
      <c r="G19" s="47"/>
      <c r="H19" s="47"/>
      <c r="I19" s="47"/>
      <c r="J19" s="51"/>
      <c r="K19" s="52"/>
      <c r="L19" s="47"/>
      <c r="M19" s="47"/>
      <c r="N19" s="47"/>
      <c r="O19" s="47"/>
      <c r="P19" s="47"/>
      <c r="Q19" s="47"/>
      <c r="AB19" s="45"/>
    </row>
    <row r="20" spans="1:28" ht="15" x14ac:dyDescent="0.25">
      <c r="A20" s="47"/>
      <c r="C20" s="47"/>
      <c r="D20" s="47"/>
      <c r="E20" s="47"/>
      <c r="F20" s="47"/>
      <c r="G20" s="47"/>
      <c r="H20" s="47"/>
      <c r="I20" s="47"/>
      <c r="J20" s="51"/>
      <c r="K20" s="47"/>
      <c r="L20" s="47"/>
      <c r="M20" s="47"/>
      <c r="N20" s="47"/>
      <c r="O20" s="47"/>
      <c r="P20" s="47"/>
      <c r="Q20" s="47"/>
    </row>
    <row r="21" spans="1:28" ht="15" x14ac:dyDescent="0.25">
      <c r="A21" s="47"/>
      <c r="C21" s="47"/>
      <c r="D21" s="47"/>
      <c r="E21" s="47"/>
      <c r="F21" s="47"/>
      <c r="G21" s="47"/>
      <c r="H21" s="47"/>
      <c r="I21" s="47"/>
      <c r="J21" s="53"/>
      <c r="K21" s="47"/>
      <c r="L21" s="47"/>
      <c r="M21" s="47"/>
      <c r="N21" s="47"/>
      <c r="O21" s="47"/>
      <c r="P21" s="47"/>
      <c r="Q21" s="47"/>
    </row>
    <row r="22" spans="1:28" ht="15" x14ac:dyDescent="0.25">
      <c r="A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28" ht="15" x14ac:dyDescent="0.25">
      <c r="A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28" ht="15" x14ac:dyDescent="0.25">
      <c r="A24" s="47"/>
      <c r="B24" s="47"/>
      <c r="C24" s="50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28" ht="15" x14ac:dyDescent="0.25">
      <c r="A25" s="47"/>
      <c r="B25" s="47"/>
      <c r="C25" s="50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28" ht="15" x14ac:dyDescent="0.25">
      <c r="A26" s="47"/>
      <c r="B26" s="47"/>
      <c r="C26" s="50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28" ht="15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28" ht="15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39" spans="22:22" x14ac:dyDescent="0.3">
      <c r="V39" s="47"/>
    </row>
  </sheetData>
  <hyperlinks>
    <hyperlink ref="A2" location="Forside!A1" display="Retur til forside"/>
  </hyperlink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Forside</vt:lpstr>
      <vt:lpstr>Figur I.1</vt:lpstr>
      <vt:lpstr>Figur I.2a</vt:lpstr>
      <vt:lpstr>Figur I.2b</vt:lpstr>
      <vt:lpstr>Boks I.4A</vt:lpstr>
      <vt:lpstr>Boks I.13A</vt:lpstr>
      <vt:lpstr>Boks I.14A</vt:lpstr>
      <vt:lpstr>Figur I.3</vt:lpstr>
      <vt:lpstr>Figur I.4</vt:lpstr>
      <vt:lpstr>Boks I.17A</vt:lpstr>
      <vt:lpstr>Boks I.21A</vt:lpstr>
      <vt:lpstr>Boks I.21B</vt:lpstr>
      <vt:lpstr>Figur I.5</vt:lpstr>
      <vt:lpstr>Figur I.6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Lynggård Hansen (DØRS)</dc:creator>
  <cp:lastModifiedBy>Thomas Nyvang Dalgaard (DØRS)</cp:lastModifiedBy>
  <dcterms:created xsi:type="dcterms:W3CDTF">2020-11-02T13:27:53Z</dcterms:created>
  <dcterms:modified xsi:type="dcterms:W3CDTF">2021-05-07T14:59:04Z</dcterms:modified>
</cp:coreProperties>
</file>